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ведения" sheetId="1" r:id="rId1"/>
  </sheets>
  <definedNames>
    <definedName name="_xlnm.Print_Titles" localSheetId="0">'сведения'!$A:$B,'сведения'!$4:$7</definedName>
  </definedNames>
  <calcPr fullCalcOnLoad="1"/>
</workbook>
</file>

<file path=xl/sharedStrings.xml><?xml version="1.0" encoding="utf-8"?>
<sst xmlns="http://schemas.openxmlformats.org/spreadsheetml/2006/main" count="125" uniqueCount="119">
  <si>
    <t xml:space="preserve">в т.ч. в собственности </t>
  </si>
  <si>
    <t>%</t>
  </si>
  <si>
    <t>% собственников</t>
  </si>
  <si>
    <t>№</t>
  </si>
  <si>
    <t>Адрес</t>
  </si>
  <si>
    <t>Год</t>
  </si>
  <si>
    <t>Кол-во</t>
  </si>
  <si>
    <t>МО Сертолово</t>
  </si>
  <si>
    <t>Мин. Обороны</t>
  </si>
  <si>
    <t>населения</t>
  </si>
  <si>
    <t>п/п</t>
  </si>
  <si>
    <t>постройки</t>
  </si>
  <si>
    <t>этажей</t>
  </si>
  <si>
    <t>квартир</t>
  </si>
  <si>
    <t>кв.м</t>
  </si>
  <si>
    <t>Черная Речка</t>
  </si>
  <si>
    <t>Черная Речка д.70</t>
  </si>
  <si>
    <t>Черная Речка д.71</t>
  </si>
  <si>
    <t>Черная Речка д.72</t>
  </si>
  <si>
    <t>Черная Речка д.73</t>
  </si>
  <si>
    <t xml:space="preserve">Черная Речка д.4 </t>
  </si>
  <si>
    <t>Черная Речка д.28</t>
  </si>
  <si>
    <t>Черная Речка д.68 а</t>
  </si>
  <si>
    <t>г. Сертолово</t>
  </si>
  <si>
    <t>ул.Березовая д.7</t>
  </si>
  <si>
    <t>ул.Березовая д.8</t>
  </si>
  <si>
    <t>ул.Березовая д.9</t>
  </si>
  <si>
    <t>ул.Березовая д.10</t>
  </si>
  <si>
    <t>ул.Березовая д.11</t>
  </si>
  <si>
    <t>ул.Березовая д.12</t>
  </si>
  <si>
    <t>ул.Березовая д.13</t>
  </si>
  <si>
    <t>ул.Березовая д.14</t>
  </si>
  <si>
    <t>Выборгское шоссе д.2</t>
  </si>
  <si>
    <t>ул.Школьная д. 1</t>
  </si>
  <si>
    <t>ул.Ларина д.1</t>
  </si>
  <si>
    <t>ул.Ларина д.2</t>
  </si>
  <si>
    <t>ул.Ларина д.5</t>
  </si>
  <si>
    <t>ул.Ларина д.6</t>
  </si>
  <si>
    <t>ул.Ларина д.8</t>
  </si>
  <si>
    <t>ул.Ларина д.14</t>
  </si>
  <si>
    <t>ул.Заречная д. 7</t>
  </si>
  <si>
    <t>ул.Ветеранов д. 3</t>
  </si>
  <si>
    <t>ул.Молодцова д.1</t>
  </si>
  <si>
    <t>ул.Молодцова д.3</t>
  </si>
  <si>
    <t>ул.Молодцова д.9</t>
  </si>
  <si>
    <t>ул.Молодцова д.13</t>
  </si>
  <si>
    <t>ул.Молодцова д.14</t>
  </si>
  <si>
    <t>ул.Молодцова д.15/1</t>
  </si>
  <si>
    <t>ул.Молодцова д.15/2</t>
  </si>
  <si>
    <t>ул.Молодежная д.1</t>
  </si>
  <si>
    <t>ул.Молодежная д.6</t>
  </si>
  <si>
    <t>ул.Молодежная д.8/1</t>
  </si>
  <si>
    <t>ул.Центральная д.2</t>
  </si>
  <si>
    <t>ул.Центральная д.4/1</t>
  </si>
  <si>
    <t>ул.Центральная д.4/2</t>
  </si>
  <si>
    <t>ул.Центральная д.6/2</t>
  </si>
  <si>
    <t>ул.Центральная д.8/1</t>
  </si>
  <si>
    <t>ул.Центральная д.10/1</t>
  </si>
  <si>
    <t>ул.Кленовая д.5/1</t>
  </si>
  <si>
    <t>ул.Кленовая д.5/2</t>
  </si>
  <si>
    <t>ул.Кленовая д.5/3</t>
  </si>
  <si>
    <t>ул.Кленовая д.5/4</t>
  </si>
  <si>
    <t>ул.Молодцова, д.2</t>
  </si>
  <si>
    <t>ул.Дм.Кожемякина, д.11/1</t>
  </si>
  <si>
    <t>ул.Центральная, д.6/1</t>
  </si>
  <si>
    <t>ул.Сосновая, д.1</t>
  </si>
  <si>
    <t>ул.Сосновая, д.2</t>
  </si>
  <si>
    <t>ул.Сосновая, д.3</t>
  </si>
  <si>
    <t>ул.Заречная, д.12</t>
  </si>
  <si>
    <t>Всего</t>
  </si>
  <si>
    <t xml:space="preserve">  </t>
  </si>
  <si>
    <t>ул.Заречная, д.10</t>
  </si>
  <si>
    <t>в т.ч. в собственности</t>
  </si>
  <si>
    <t>Мин.</t>
  </si>
  <si>
    <t>Обороны</t>
  </si>
  <si>
    <t>Общепо-лезная площадь, кв.м.</t>
  </si>
  <si>
    <t>ул.Центральная, д.3</t>
  </si>
  <si>
    <t>ул.Центральная, д.4</t>
  </si>
  <si>
    <t>ул.Центральная, д.7/1</t>
  </si>
  <si>
    <t>ул.Центральная, д.7/2</t>
  </si>
  <si>
    <t>ул.Центральная, д.8/2</t>
  </si>
  <si>
    <t>ул.Центральная, д.10/2</t>
  </si>
  <si>
    <t>ул.Пограничная, д.3/3</t>
  </si>
  <si>
    <t>ул.Пограничная, д.5</t>
  </si>
  <si>
    <t>ул.Ветеранов, д.5</t>
  </si>
  <si>
    <t>ул.Ветеранов, д.7</t>
  </si>
  <si>
    <t>ул.Ветеранов, д.12</t>
  </si>
  <si>
    <t>ул.Ветеранов, д.11/2</t>
  </si>
  <si>
    <t>ул.Молодежная, д.2</t>
  </si>
  <si>
    <t>ул.Молодцова, д. 10</t>
  </si>
  <si>
    <t>ул.Молодцова, д. 11</t>
  </si>
  <si>
    <t>ул.Молодцова, д. 16</t>
  </si>
  <si>
    <t>ул.Ветеранов, д.6</t>
  </si>
  <si>
    <t>ул.Школьная д. 2/3</t>
  </si>
  <si>
    <t>ул.Молодежная, д.3</t>
  </si>
  <si>
    <t>ул.Парковая, д. 1</t>
  </si>
  <si>
    <t>ул.Молодцова, д. 4</t>
  </si>
  <si>
    <t>ул.Молодцова, д. 7</t>
  </si>
  <si>
    <t>ул.Молодежная, д. 7</t>
  </si>
  <si>
    <t>ул.Ветеранов, д. 4</t>
  </si>
  <si>
    <t>ул.Школьная д. 2/2</t>
  </si>
  <si>
    <t>ул.Школьная д. 6/2</t>
  </si>
  <si>
    <t>ул.Школьная д. 6/3</t>
  </si>
  <si>
    <t>ул.Школьная д. 6/1</t>
  </si>
  <si>
    <t>Черная Речка д.36</t>
  </si>
  <si>
    <t>Черная Речка д.98 а</t>
  </si>
  <si>
    <t>Черная Речка д.6 а</t>
  </si>
  <si>
    <t>Черная Речка д.4 а</t>
  </si>
  <si>
    <t>Черная Речка д.12 а</t>
  </si>
  <si>
    <t>Черная Речка д.14 а</t>
  </si>
  <si>
    <t>Черная Речка д.16 а</t>
  </si>
  <si>
    <t>Черная Речка д.6 б</t>
  </si>
  <si>
    <t>Черная Речка д.10 а</t>
  </si>
  <si>
    <t>Черная Речка д.18 а</t>
  </si>
  <si>
    <t>Черная Речка д.34</t>
  </si>
  <si>
    <t>Черная Речка д.32</t>
  </si>
  <si>
    <t>Черная Речка д.52</t>
  </si>
  <si>
    <t>Черная Речка д.96 а</t>
  </si>
  <si>
    <t xml:space="preserve">    Сведения по многоквартирным домам, находящимся в управлении ООО "УЮТ-СЕРВИС"  по состоянию на 01 ноября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</si>
</sst>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3" fontId="0" fillId="0" borderId="19" xfId="60" applyBorder="1" applyAlignment="1">
      <alignment/>
    </xf>
    <xf numFmtId="0" fontId="0" fillId="0" borderId="19" xfId="0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164" fontId="0" fillId="0" borderId="19" xfId="0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19" xfId="0" applyNumberForma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19" xfId="60" applyFont="1" applyBorder="1" applyAlignment="1">
      <alignment/>
    </xf>
    <xf numFmtId="43" fontId="0" fillId="0" borderId="19" xfId="6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0" fillId="0" borderId="17" xfId="60" applyFont="1" applyBorder="1" applyAlignment="1">
      <alignment/>
    </xf>
    <xf numFmtId="165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6" xfId="6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0" borderId="17" xfId="60" applyFont="1" applyBorder="1" applyAlignment="1">
      <alignment/>
    </xf>
    <xf numFmtId="0" fontId="0" fillId="0" borderId="15" xfId="0" applyBorder="1" applyAlignment="1">
      <alignment horizontal="center"/>
    </xf>
    <xf numFmtId="0" fontId="0" fillId="33" borderId="21" xfId="0" applyFont="1" applyFill="1" applyBorder="1" applyAlignment="1">
      <alignment/>
    </xf>
    <xf numFmtId="43" fontId="0" fillId="0" borderId="21" xfId="60" applyFont="1" applyBorder="1" applyAlignment="1">
      <alignment/>
    </xf>
    <xf numFmtId="0" fontId="0" fillId="0" borderId="21" xfId="0" applyFill="1" applyBorder="1" applyAlignment="1">
      <alignment horizontal="center"/>
    </xf>
    <xf numFmtId="43" fontId="0" fillId="0" borderId="21" xfId="0" applyNumberForma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3" borderId="21" xfId="0" applyFill="1" applyBorder="1" applyAlignment="1">
      <alignment/>
    </xf>
    <xf numFmtId="43" fontId="0" fillId="0" borderId="23" xfId="60" applyFont="1" applyBorder="1" applyAlignment="1">
      <alignment/>
    </xf>
    <xf numFmtId="0" fontId="0" fillId="33" borderId="24" xfId="0" applyFill="1" applyBorder="1" applyAlignment="1">
      <alignment/>
    </xf>
    <xf numFmtId="43" fontId="0" fillId="0" borderId="24" xfId="0" applyNumberForma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1"/>
  <sheetViews>
    <sheetView tabSelected="1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9" sqref="K9"/>
    </sheetView>
  </sheetViews>
  <sheetFormatPr defaultColWidth="9.00390625" defaultRowHeight="12.75"/>
  <cols>
    <col min="1" max="1" width="5.00390625" style="0" customWidth="1"/>
    <col min="2" max="2" width="25.125" style="0" customWidth="1"/>
    <col min="3" max="3" width="11.625" style="0" hidden="1" customWidth="1"/>
    <col min="4" max="4" width="10.375" style="0" hidden="1" customWidth="1"/>
    <col min="5" max="5" width="2.125" style="0" hidden="1" customWidth="1"/>
    <col min="6" max="6" width="15.875" style="0" customWidth="1"/>
    <col min="7" max="9" width="14.375" style="0" customWidth="1"/>
    <col min="10" max="10" width="9.875" style="0" customWidth="1"/>
    <col min="11" max="11" width="13.25390625" style="0" customWidth="1"/>
    <col min="12" max="12" width="14.375" style="0" customWidth="1"/>
    <col min="14" max="14" width="14.625" style="0" hidden="1" customWidth="1"/>
    <col min="15" max="15" width="12.375" style="0" hidden="1" customWidth="1"/>
  </cols>
  <sheetData>
    <row r="2" spans="1:12" ht="27.75" customHeight="1">
      <c r="A2" s="60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13.5" thickBot="1"/>
    <row r="4" spans="1:12" ht="12.75" customHeight="1">
      <c r="A4" s="1"/>
      <c r="B4" s="2"/>
      <c r="C4" s="2"/>
      <c r="D4" s="1"/>
      <c r="E4" s="3"/>
      <c r="F4" s="61" t="s">
        <v>75</v>
      </c>
      <c r="G4" s="61" t="s">
        <v>0</v>
      </c>
      <c r="H4" s="4"/>
      <c r="I4" s="4"/>
      <c r="J4" s="4"/>
      <c r="K4" s="64" t="s">
        <v>0</v>
      </c>
      <c r="L4" s="4"/>
    </row>
    <row r="5" spans="1:12" ht="25.5">
      <c r="A5" s="6"/>
      <c r="B5" s="7"/>
      <c r="C5" s="7"/>
      <c r="D5" s="6"/>
      <c r="E5" s="8"/>
      <c r="F5" s="62"/>
      <c r="G5" s="62"/>
      <c r="H5" s="9" t="s">
        <v>1</v>
      </c>
      <c r="I5" s="9" t="s">
        <v>72</v>
      </c>
      <c r="J5" s="9" t="s">
        <v>1</v>
      </c>
      <c r="K5" s="65"/>
      <c r="L5" s="9" t="s">
        <v>2</v>
      </c>
    </row>
    <row r="6" spans="1:12" ht="12.75">
      <c r="A6" s="11" t="s">
        <v>3</v>
      </c>
      <c r="B6" s="10" t="s">
        <v>4</v>
      </c>
      <c r="C6" s="10" t="s">
        <v>5</v>
      </c>
      <c r="D6" s="11" t="s">
        <v>6</v>
      </c>
      <c r="E6" s="12" t="s">
        <v>6</v>
      </c>
      <c r="F6" s="62"/>
      <c r="G6" s="13" t="s">
        <v>7</v>
      </c>
      <c r="H6" s="13" t="s">
        <v>7</v>
      </c>
      <c r="I6" s="13" t="s">
        <v>8</v>
      </c>
      <c r="J6" s="13" t="s">
        <v>73</v>
      </c>
      <c r="K6" s="14" t="s">
        <v>9</v>
      </c>
      <c r="L6" s="13"/>
    </row>
    <row r="7" spans="1:12" ht="13.5" thickBot="1">
      <c r="A7" s="11" t="s">
        <v>10</v>
      </c>
      <c r="B7" s="7"/>
      <c r="C7" s="10" t="s">
        <v>11</v>
      </c>
      <c r="D7" s="11" t="s">
        <v>12</v>
      </c>
      <c r="E7" s="12" t="s">
        <v>13</v>
      </c>
      <c r="F7" s="63"/>
      <c r="G7" s="15" t="s">
        <v>14</v>
      </c>
      <c r="H7" s="16"/>
      <c r="I7" s="16" t="s">
        <v>14</v>
      </c>
      <c r="J7" s="16" t="s">
        <v>74</v>
      </c>
      <c r="K7" s="14" t="s">
        <v>14</v>
      </c>
      <c r="L7" s="17"/>
    </row>
    <row r="8" spans="1:12" ht="12.75">
      <c r="A8" s="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.75">
      <c r="A9" s="11"/>
      <c r="B9" s="19" t="s">
        <v>15</v>
      </c>
      <c r="C9" s="19"/>
      <c r="D9" s="19"/>
      <c r="E9" s="19"/>
      <c r="F9" s="20"/>
      <c r="G9" s="20"/>
      <c r="H9" s="20"/>
      <c r="I9" s="20"/>
      <c r="J9" s="20"/>
      <c r="K9" s="20"/>
      <c r="L9" s="20"/>
    </row>
    <row r="10" spans="1:15" ht="12.75">
      <c r="A10" s="21">
        <v>1</v>
      </c>
      <c r="B10" s="51" t="s">
        <v>16</v>
      </c>
      <c r="C10" s="23">
        <v>1997</v>
      </c>
      <c r="D10" s="23">
        <v>2</v>
      </c>
      <c r="E10" s="23">
        <v>10</v>
      </c>
      <c r="F10" s="24">
        <v>657.99</v>
      </c>
      <c r="G10" s="25">
        <v>151.1</v>
      </c>
      <c r="H10" s="26">
        <f aca="true" t="shared" si="0" ref="H10:H30">G10/F10*100</f>
        <v>22.963874830924482</v>
      </c>
      <c r="I10" s="26"/>
      <c r="J10" s="26"/>
      <c r="K10" s="27">
        <f aca="true" t="shared" si="1" ref="K10:K41">+F10-G10</f>
        <v>506.89</v>
      </c>
      <c r="L10" s="27">
        <f aca="true" t="shared" si="2" ref="L10:L30">K10/F10*100</f>
        <v>77.03612516907552</v>
      </c>
      <c r="N10" s="28">
        <f aca="true" t="shared" si="3" ref="N10:N34">G10+I10+K10</f>
        <v>657.99</v>
      </c>
      <c r="O10" s="28">
        <f aca="true" t="shared" si="4" ref="O10:O15">F10-N10</f>
        <v>0</v>
      </c>
    </row>
    <row r="11" spans="1:15" ht="12.75">
      <c r="A11" s="21">
        <f>+A10+1</f>
        <v>2</v>
      </c>
      <c r="B11" s="51" t="s">
        <v>17</v>
      </c>
      <c r="C11" s="23">
        <v>1997</v>
      </c>
      <c r="D11" s="23">
        <v>2</v>
      </c>
      <c r="E11" s="23">
        <v>10</v>
      </c>
      <c r="F11" s="24">
        <v>660.1</v>
      </c>
      <c r="G11" s="25">
        <v>187.7</v>
      </c>
      <c r="H11" s="26">
        <f t="shared" si="0"/>
        <v>28.43508559309195</v>
      </c>
      <c r="I11" s="26"/>
      <c r="J11" s="26"/>
      <c r="K11" s="27">
        <f t="shared" si="1"/>
        <v>472.40000000000003</v>
      </c>
      <c r="L11" s="27">
        <f t="shared" si="2"/>
        <v>71.56491440690804</v>
      </c>
      <c r="N11" s="28">
        <f t="shared" si="3"/>
        <v>660.1</v>
      </c>
      <c r="O11" s="28">
        <f t="shared" si="4"/>
        <v>0</v>
      </c>
    </row>
    <row r="12" spans="1:15" ht="12.75">
      <c r="A12" s="21">
        <f aca="true" t="shared" si="5" ref="A12:A30">+A11+1</f>
        <v>3</v>
      </c>
      <c r="B12" s="51" t="s">
        <v>18</v>
      </c>
      <c r="C12" s="23">
        <v>1997</v>
      </c>
      <c r="D12" s="23">
        <v>2</v>
      </c>
      <c r="E12" s="23">
        <v>10</v>
      </c>
      <c r="F12" s="24">
        <v>660.6</v>
      </c>
      <c r="G12" s="25">
        <v>131.8</v>
      </c>
      <c r="H12" s="26">
        <f t="shared" si="0"/>
        <v>19.95155918861641</v>
      </c>
      <c r="I12" s="26"/>
      <c r="J12" s="26"/>
      <c r="K12" s="27">
        <f t="shared" si="1"/>
        <v>528.8</v>
      </c>
      <c r="L12" s="27">
        <f t="shared" si="2"/>
        <v>80.04844081138359</v>
      </c>
      <c r="N12" s="28">
        <f t="shared" si="3"/>
        <v>660.5999999999999</v>
      </c>
      <c r="O12" s="28">
        <f t="shared" si="4"/>
        <v>0</v>
      </c>
    </row>
    <row r="13" spans="1:15" ht="12.75">
      <c r="A13" s="21">
        <f t="shared" si="5"/>
        <v>4</v>
      </c>
      <c r="B13" s="51" t="s">
        <v>19</v>
      </c>
      <c r="C13" s="23">
        <v>1997</v>
      </c>
      <c r="D13" s="23">
        <v>2</v>
      </c>
      <c r="E13" s="23">
        <v>10</v>
      </c>
      <c r="F13" s="24">
        <v>660.9</v>
      </c>
      <c r="G13" s="25">
        <v>131.8</v>
      </c>
      <c r="H13" s="26">
        <f t="shared" si="0"/>
        <v>19.942502647904377</v>
      </c>
      <c r="I13" s="26"/>
      <c r="J13" s="26"/>
      <c r="K13" s="27">
        <f t="shared" si="1"/>
        <v>529.0999999999999</v>
      </c>
      <c r="L13" s="27">
        <f t="shared" si="2"/>
        <v>80.05749735209562</v>
      </c>
      <c r="N13" s="28">
        <f t="shared" si="3"/>
        <v>660.8999999999999</v>
      </c>
      <c r="O13" s="28">
        <f t="shared" si="4"/>
        <v>0</v>
      </c>
    </row>
    <row r="14" spans="1:15" ht="12.75">
      <c r="A14" s="21">
        <f t="shared" si="5"/>
        <v>5</v>
      </c>
      <c r="B14" s="51" t="s">
        <v>20</v>
      </c>
      <c r="C14" s="23">
        <v>1939</v>
      </c>
      <c r="D14" s="23">
        <v>4</v>
      </c>
      <c r="E14" s="23">
        <v>24</v>
      </c>
      <c r="F14" s="24">
        <v>2119.3</v>
      </c>
      <c r="G14" s="29">
        <v>422.45</v>
      </c>
      <c r="H14" s="26">
        <f t="shared" si="0"/>
        <v>19.93346859812202</v>
      </c>
      <c r="I14" s="26"/>
      <c r="J14" s="26"/>
      <c r="K14" s="27">
        <f t="shared" si="1"/>
        <v>1696.8500000000001</v>
      </c>
      <c r="L14" s="27">
        <f t="shared" si="2"/>
        <v>80.06653140187798</v>
      </c>
      <c r="N14" s="28">
        <f t="shared" si="3"/>
        <v>2119.3</v>
      </c>
      <c r="O14" s="28">
        <f t="shared" si="4"/>
        <v>0</v>
      </c>
    </row>
    <row r="15" spans="1:15" ht="12.75">
      <c r="A15" s="21">
        <f t="shared" si="5"/>
        <v>6</v>
      </c>
      <c r="B15" s="50" t="s">
        <v>107</v>
      </c>
      <c r="C15" s="23"/>
      <c r="D15" s="23"/>
      <c r="E15" s="23"/>
      <c r="F15" s="24">
        <v>220.9</v>
      </c>
      <c r="G15" s="29">
        <v>0</v>
      </c>
      <c r="H15" s="26">
        <f t="shared" si="0"/>
        <v>0</v>
      </c>
      <c r="I15" s="26"/>
      <c r="J15" s="26"/>
      <c r="K15" s="27">
        <f t="shared" si="1"/>
        <v>220.9</v>
      </c>
      <c r="L15" s="27">
        <f t="shared" si="2"/>
        <v>100</v>
      </c>
      <c r="N15" s="28">
        <f t="shared" si="3"/>
        <v>220.9</v>
      </c>
      <c r="O15" s="28">
        <f t="shared" si="4"/>
        <v>0</v>
      </c>
    </row>
    <row r="16" spans="1:15" ht="12.75">
      <c r="A16" s="21">
        <f t="shared" si="5"/>
        <v>7</v>
      </c>
      <c r="B16" s="50" t="s">
        <v>106</v>
      </c>
      <c r="C16" s="23"/>
      <c r="D16" s="23"/>
      <c r="E16" s="23"/>
      <c r="F16" s="24">
        <v>141.1</v>
      </c>
      <c r="G16" s="25">
        <v>106.1</v>
      </c>
      <c r="H16" s="26">
        <f t="shared" si="0"/>
        <v>75.19489723600283</v>
      </c>
      <c r="I16" s="26"/>
      <c r="J16" s="26"/>
      <c r="K16" s="27">
        <f t="shared" si="1"/>
        <v>35</v>
      </c>
      <c r="L16" s="27">
        <f t="shared" si="2"/>
        <v>24.805102763997166</v>
      </c>
      <c r="N16" s="28"/>
      <c r="O16" s="28"/>
    </row>
    <row r="17" spans="1:15" ht="12.75">
      <c r="A17" s="21">
        <f t="shared" si="5"/>
        <v>8</v>
      </c>
      <c r="B17" s="50" t="s">
        <v>111</v>
      </c>
      <c r="C17" s="23"/>
      <c r="D17" s="23"/>
      <c r="E17" s="23"/>
      <c r="F17" s="24">
        <v>173.2</v>
      </c>
      <c r="G17" s="25">
        <v>56.7</v>
      </c>
      <c r="H17" s="26">
        <f t="shared" si="0"/>
        <v>32.736720554272516</v>
      </c>
      <c r="I17" s="26"/>
      <c r="J17" s="26"/>
      <c r="K17" s="27">
        <f t="shared" si="1"/>
        <v>116.49999999999999</v>
      </c>
      <c r="L17" s="27">
        <f t="shared" si="2"/>
        <v>67.26327944572748</v>
      </c>
      <c r="N17" s="28"/>
      <c r="O17" s="28"/>
    </row>
    <row r="18" spans="1:15" ht="12.75">
      <c r="A18" s="21">
        <f t="shared" si="5"/>
        <v>9</v>
      </c>
      <c r="B18" s="50" t="s">
        <v>112</v>
      </c>
      <c r="C18" s="23"/>
      <c r="D18" s="23"/>
      <c r="E18" s="23"/>
      <c r="F18" s="24">
        <v>133.1</v>
      </c>
      <c r="G18" s="25">
        <v>41.5</v>
      </c>
      <c r="H18" s="26">
        <f t="shared" si="0"/>
        <v>31.17956423741548</v>
      </c>
      <c r="I18" s="26"/>
      <c r="J18" s="26"/>
      <c r="K18" s="27">
        <f t="shared" si="1"/>
        <v>91.6</v>
      </c>
      <c r="L18" s="27">
        <f t="shared" si="2"/>
        <v>68.82043576258452</v>
      </c>
      <c r="N18" s="28"/>
      <c r="O18" s="28"/>
    </row>
    <row r="19" spans="1:15" ht="12.75">
      <c r="A19" s="21">
        <f t="shared" si="5"/>
        <v>10</v>
      </c>
      <c r="B19" s="50" t="s">
        <v>108</v>
      </c>
      <c r="C19" s="23"/>
      <c r="D19" s="23"/>
      <c r="E19" s="23"/>
      <c r="F19" s="24">
        <v>278.3</v>
      </c>
      <c r="G19" s="25">
        <v>0</v>
      </c>
      <c r="H19" s="26">
        <f t="shared" si="0"/>
        <v>0</v>
      </c>
      <c r="I19" s="26"/>
      <c r="J19" s="26"/>
      <c r="K19" s="27">
        <f t="shared" si="1"/>
        <v>278.3</v>
      </c>
      <c r="L19" s="27">
        <f t="shared" si="2"/>
        <v>100</v>
      </c>
      <c r="N19" s="28"/>
      <c r="O19" s="28"/>
    </row>
    <row r="20" spans="1:15" ht="12.75">
      <c r="A20" s="21">
        <f t="shared" si="5"/>
        <v>11</v>
      </c>
      <c r="B20" s="50" t="s">
        <v>109</v>
      </c>
      <c r="C20" s="23"/>
      <c r="D20" s="23"/>
      <c r="E20" s="23"/>
      <c r="F20" s="24">
        <v>173</v>
      </c>
      <c r="G20" s="25">
        <v>0</v>
      </c>
      <c r="H20" s="26">
        <f t="shared" si="0"/>
        <v>0</v>
      </c>
      <c r="I20" s="26"/>
      <c r="J20" s="26"/>
      <c r="K20" s="27">
        <f t="shared" si="1"/>
        <v>173</v>
      </c>
      <c r="L20" s="27">
        <f t="shared" si="2"/>
        <v>100</v>
      </c>
      <c r="N20" s="28"/>
      <c r="O20" s="28"/>
    </row>
    <row r="21" spans="1:15" ht="12.75">
      <c r="A21" s="21">
        <f t="shared" si="5"/>
        <v>12</v>
      </c>
      <c r="B21" s="50" t="s">
        <v>110</v>
      </c>
      <c r="C21" s="23"/>
      <c r="D21" s="23"/>
      <c r="E21" s="23"/>
      <c r="F21" s="24">
        <v>177.3</v>
      </c>
      <c r="G21" s="25">
        <v>30</v>
      </c>
      <c r="H21" s="26">
        <f t="shared" si="0"/>
        <v>16.920473773265652</v>
      </c>
      <c r="I21" s="26"/>
      <c r="J21" s="26"/>
      <c r="K21" s="27">
        <f t="shared" si="1"/>
        <v>147.3</v>
      </c>
      <c r="L21" s="27">
        <f t="shared" si="2"/>
        <v>83.07952622673434</v>
      </c>
      <c r="N21" s="28"/>
      <c r="O21" s="28"/>
    </row>
    <row r="22" spans="1:15" ht="12.75">
      <c r="A22" s="21">
        <f t="shared" si="5"/>
        <v>13</v>
      </c>
      <c r="B22" s="50" t="s">
        <v>113</v>
      </c>
      <c r="C22" s="23"/>
      <c r="D22" s="23"/>
      <c r="E22" s="23"/>
      <c r="F22" s="24">
        <v>126.7</v>
      </c>
      <c r="G22" s="25">
        <v>36.2</v>
      </c>
      <c r="H22" s="26">
        <f t="shared" si="0"/>
        <v>28.571428571428577</v>
      </c>
      <c r="I22" s="26"/>
      <c r="J22" s="26"/>
      <c r="K22" s="27">
        <f t="shared" si="1"/>
        <v>90.5</v>
      </c>
      <c r="L22" s="27">
        <f t="shared" si="2"/>
        <v>71.42857142857143</v>
      </c>
      <c r="N22" s="28"/>
      <c r="O22" s="28"/>
    </row>
    <row r="23" spans="1:15" ht="12.75">
      <c r="A23" s="21">
        <f t="shared" si="5"/>
        <v>14</v>
      </c>
      <c r="B23" s="51" t="s">
        <v>21</v>
      </c>
      <c r="C23" s="23">
        <v>1957</v>
      </c>
      <c r="D23" s="23">
        <v>1</v>
      </c>
      <c r="E23" s="23">
        <v>4</v>
      </c>
      <c r="F23" s="24">
        <v>150.6</v>
      </c>
      <c r="G23" s="25">
        <v>33.9</v>
      </c>
      <c r="H23" s="26">
        <f t="shared" si="0"/>
        <v>22.50996015936255</v>
      </c>
      <c r="I23" s="26"/>
      <c r="J23" s="26"/>
      <c r="K23" s="27">
        <f t="shared" si="1"/>
        <v>116.69999999999999</v>
      </c>
      <c r="L23" s="27">
        <f t="shared" si="2"/>
        <v>77.49003984063745</v>
      </c>
      <c r="N23" s="28">
        <f t="shared" si="3"/>
        <v>150.6</v>
      </c>
      <c r="O23" s="28">
        <f>F23-N23</f>
        <v>0</v>
      </c>
    </row>
    <row r="24" spans="1:15" ht="12.75">
      <c r="A24" s="21">
        <f t="shared" si="5"/>
        <v>15</v>
      </c>
      <c r="B24" s="50" t="s">
        <v>115</v>
      </c>
      <c r="C24" s="23"/>
      <c r="D24" s="23"/>
      <c r="E24" s="23"/>
      <c r="F24" s="24">
        <v>140</v>
      </c>
      <c r="G24" s="25">
        <v>38</v>
      </c>
      <c r="H24" s="26">
        <f t="shared" si="0"/>
        <v>27.142857142857142</v>
      </c>
      <c r="I24" s="26"/>
      <c r="J24" s="26"/>
      <c r="K24" s="27">
        <f t="shared" si="1"/>
        <v>102</v>
      </c>
      <c r="L24" s="27">
        <f t="shared" si="2"/>
        <v>72.85714285714285</v>
      </c>
      <c r="N24" s="28"/>
      <c r="O24" s="28"/>
    </row>
    <row r="25" spans="1:15" ht="12.75">
      <c r="A25" s="21">
        <f t="shared" si="5"/>
        <v>16</v>
      </c>
      <c r="B25" s="50" t="s">
        <v>114</v>
      </c>
      <c r="C25" s="23"/>
      <c r="D25" s="23"/>
      <c r="E25" s="23"/>
      <c r="F25" s="24">
        <v>127.7</v>
      </c>
      <c r="G25" s="25">
        <v>0</v>
      </c>
      <c r="H25" s="26">
        <f t="shared" si="0"/>
        <v>0</v>
      </c>
      <c r="I25" s="26"/>
      <c r="J25" s="26"/>
      <c r="K25" s="27">
        <f t="shared" si="1"/>
        <v>127.7</v>
      </c>
      <c r="L25" s="27">
        <f t="shared" si="2"/>
        <v>100</v>
      </c>
      <c r="N25" s="28"/>
      <c r="O25" s="28"/>
    </row>
    <row r="26" spans="1:15" ht="12.75">
      <c r="A26" s="21">
        <f t="shared" si="5"/>
        <v>17</v>
      </c>
      <c r="B26" s="50" t="s">
        <v>104</v>
      </c>
      <c r="C26" s="23"/>
      <c r="D26" s="23"/>
      <c r="E26" s="23"/>
      <c r="F26" s="24">
        <v>149.5</v>
      </c>
      <c r="G26" s="25">
        <v>117.6</v>
      </c>
      <c r="H26" s="26">
        <f t="shared" si="0"/>
        <v>78.66220735785953</v>
      </c>
      <c r="I26" s="26"/>
      <c r="J26" s="26"/>
      <c r="K26" s="27">
        <f t="shared" si="1"/>
        <v>31.900000000000006</v>
      </c>
      <c r="L26" s="27">
        <f t="shared" si="2"/>
        <v>21.33779264214047</v>
      </c>
      <c r="N26" s="28"/>
      <c r="O26" s="28"/>
    </row>
    <row r="27" spans="1:15" ht="12.75">
      <c r="A27" s="21">
        <f t="shared" si="5"/>
        <v>18</v>
      </c>
      <c r="B27" s="50" t="s">
        <v>116</v>
      </c>
      <c r="C27" s="23"/>
      <c r="D27" s="23"/>
      <c r="E27" s="23"/>
      <c r="F27" s="24">
        <v>116.3</v>
      </c>
      <c r="G27" s="25">
        <v>24.8</v>
      </c>
      <c r="H27" s="26">
        <f t="shared" si="0"/>
        <v>21.32416165090284</v>
      </c>
      <c r="I27" s="26"/>
      <c r="J27" s="26"/>
      <c r="K27" s="27">
        <f t="shared" si="1"/>
        <v>91.5</v>
      </c>
      <c r="L27" s="27">
        <f t="shared" si="2"/>
        <v>78.67583834909716</v>
      </c>
      <c r="N27" s="28"/>
      <c r="O27" s="28"/>
    </row>
    <row r="28" spans="1:15" ht="12.75">
      <c r="A28" s="21">
        <f t="shared" si="5"/>
        <v>19</v>
      </c>
      <c r="B28" s="51" t="s">
        <v>22</v>
      </c>
      <c r="C28" s="23">
        <v>1959</v>
      </c>
      <c r="D28" s="23">
        <v>1</v>
      </c>
      <c r="E28" s="23">
        <v>4</v>
      </c>
      <c r="F28" s="24">
        <v>107.4</v>
      </c>
      <c r="G28" s="25">
        <v>0</v>
      </c>
      <c r="H28" s="26">
        <f t="shared" si="0"/>
        <v>0</v>
      </c>
      <c r="I28" s="26"/>
      <c r="J28" s="26"/>
      <c r="K28" s="27">
        <f t="shared" si="1"/>
        <v>107.4</v>
      </c>
      <c r="L28" s="27">
        <f t="shared" si="2"/>
        <v>100</v>
      </c>
      <c r="N28" s="28">
        <f t="shared" si="3"/>
        <v>107.4</v>
      </c>
      <c r="O28" s="28">
        <f>F28-N28</f>
        <v>0</v>
      </c>
    </row>
    <row r="29" spans="1:15" ht="12.75">
      <c r="A29" s="21">
        <f t="shared" si="5"/>
        <v>20</v>
      </c>
      <c r="B29" s="50" t="s">
        <v>117</v>
      </c>
      <c r="C29" s="23"/>
      <c r="D29" s="23"/>
      <c r="E29" s="23"/>
      <c r="F29" s="24">
        <v>157.1</v>
      </c>
      <c r="G29" s="25">
        <v>42.5</v>
      </c>
      <c r="H29" s="26">
        <f t="shared" si="0"/>
        <v>27.052832590706554</v>
      </c>
      <c r="I29" s="26"/>
      <c r="J29" s="26"/>
      <c r="K29" s="27">
        <f t="shared" si="1"/>
        <v>114.6</v>
      </c>
      <c r="L29" s="27">
        <f t="shared" si="2"/>
        <v>72.94716740929344</v>
      </c>
      <c r="N29" s="28"/>
      <c r="O29" s="28"/>
    </row>
    <row r="30" spans="1:15" ht="12.75">
      <c r="A30" s="21">
        <f t="shared" si="5"/>
        <v>21</v>
      </c>
      <c r="B30" s="50" t="s">
        <v>105</v>
      </c>
      <c r="C30" s="23"/>
      <c r="D30" s="23"/>
      <c r="E30" s="23"/>
      <c r="F30" s="24">
        <v>136.2</v>
      </c>
      <c r="G30" s="29">
        <v>44.1</v>
      </c>
      <c r="H30" s="26">
        <f t="shared" si="0"/>
        <v>32.378854625550666</v>
      </c>
      <c r="I30" s="26"/>
      <c r="J30" s="26"/>
      <c r="K30" s="27">
        <f t="shared" si="1"/>
        <v>92.1</v>
      </c>
      <c r="L30" s="27">
        <f t="shared" si="2"/>
        <v>67.62114537444934</v>
      </c>
      <c r="N30" s="28"/>
      <c r="O30" s="28"/>
    </row>
    <row r="31" spans="1:15" ht="12.75">
      <c r="A31" s="21"/>
      <c r="B31" s="50"/>
      <c r="C31" s="23"/>
      <c r="D31" s="23"/>
      <c r="E31" s="23"/>
      <c r="F31" s="22"/>
      <c r="G31" s="22"/>
      <c r="H31" s="22"/>
      <c r="I31" s="22"/>
      <c r="J31" s="22"/>
      <c r="K31" s="27">
        <f t="shared" si="1"/>
        <v>0</v>
      </c>
      <c r="L31" s="27"/>
      <c r="N31" s="28">
        <f t="shared" si="3"/>
        <v>0</v>
      </c>
      <c r="O31" s="28">
        <f aca="true" t="shared" si="6" ref="O31:O41">F31-N31</f>
        <v>0</v>
      </c>
    </row>
    <row r="32" spans="1:15" ht="12.75">
      <c r="A32" s="21"/>
      <c r="B32" s="49" t="s">
        <v>23</v>
      </c>
      <c r="C32" s="30"/>
      <c r="D32" s="30"/>
      <c r="E32" s="30"/>
      <c r="F32" s="22"/>
      <c r="G32" s="22"/>
      <c r="H32" s="22"/>
      <c r="I32" s="22"/>
      <c r="J32" s="22"/>
      <c r="K32" s="27">
        <f t="shared" si="1"/>
        <v>0</v>
      </c>
      <c r="L32" s="27"/>
      <c r="N32" s="28">
        <f t="shared" si="3"/>
        <v>0</v>
      </c>
      <c r="O32" s="28">
        <f t="shared" si="6"/>
        <v>0</v>
      </c>
    </row>
    <row r="33" spans="1:15" ht="12.75">
      <c r="A33" s="21">
        <v>22</v>
      </c>
      <c r="B33" s="51" t="s">
        <v>24</v>
      </c>
      <c r="C33" s="23">
        <v>1996</v>
      </c>
      <c r="D33" s="23">
        <v>2</v>
      </c>
      <c r="E33" s="23">
        <v>12</v>
      </c>
      <c r="F33" s="24">
        <v>553.7</v>
      </c>
      <c r="G33" s="25">
        <v>158.7</v>
      </c>
      <c r="H33" s="26">
        <f aca="true" t="shared" si="7" ref="H33:H41">G33/F33*100</f>
        <v>28.66173017879718</v>
      </c>
      <c r="I33" s="26"/>
      <c r="J33" s="26"/>
      <c r="K33" s="27">
        <f t="shared" si="1"/>
        <v>395.00000000000006</v>
      </c>
      <c r="L33" s="27">
        <f aca="true" t="shared" si="8" ref="L33:L41">K33/F33*100</f>
        <v>71.33826982120283</v>
      </c>
      <c r="N33" s="28">
        <f t="shared" si="3"/>
        <v>553.7</v>
      </c>
      <c r="O33" s="28">
        <f t="shared" si="6"/>
        <v>0</v>
      </c>
    </row>
    <row r="34" spans="1:15" ht="12.75">
      <c r="A34" s="21">
        <f aca="true" t="shared" si="9" ref="A34:A41">A33+1</f>
        <v>23</v>
      </c>
      <c r="B34" s="51" t="s">
        <v>25</v>
      </c>
      <c r="C34" s="23">
        <v>1996</v>
      </c>
      <c r="D34" s="23">
        <v>2</v>
      </c>
      <c r="E34" s="23">
        <v>12</v>
      </c>
      <c r="F34" s="24">
        <v>533.2</v>
      </c>
      <c r="G34" s="25">
        <v>225.9</v>
      </c>
      <c r="H34" s="26">
        <f t="shared" si="7"/>
        <v>42.36684171042761</v>
      </c>
      <c r="I34" s="26"/>
      <c r="J34" s="26"/>
      <c r="K34" s="27">
        <f t="shared" si="1"/>
        <v>307.30000000000007</v>
      </c>
      <c r="L34" s="27">
        <f t="shared" si="8"/>
        <v>57.63315828957241</v>
      </c>
      <c r="N34" s="28">
        <f t="shared" si="3"/>
        <v>533.2</v>
      </c>
      <c r="O34" s="28">
        <f t="shared" si="6"/>
        <v>0</v>
      </c>
    </row>
    <row r="35" spans="1:15" ht="12.75">
      <c r="A35" s="21">
        <f t="shared" si="9"/>
        <v>24</v>
      </c>
      <c r="B35" s="51" t="s">
        <v>26</v>
      </c>
      <c r="C35" s="23">
        <v>1993</v>
      </c>
      <c r="D35" s="23">
        <v>2</v>
      </c>
      <c r="E35" s="23">
        <v>12</v>
      </c>
      <c r="F35" s="24">
        <v>535.3</v>
      </c>
      <c r="G35" s="25">
        <v>159.76</v>
      </c>
      <c r="H35" s="26">
        <f t="shared" si="7"/>
        <v>29.84494675882683</v>
      </c>
      <c r="I35" s="26"/>
      <c r="J35" s="26"/>
      <c r="K35" s="27">
        <f t="shared" si="1"/>
        <v>375.53999999999996</v>
      </c>
      <c r="L35" s="27">
        <f t="shared" si="8"/>
        <v>70.15505324117316</v>
      </c>
      <c r="N35" s="28">
        <f aca="true" t="shared" si="10" ref="N35:N65">G35+I35+K35</f>
        <v>535.3</v>
      </c>
      <c r="O35" s="28">
        <f t="shared" si="6"/>
        <v>0</v>
      </c>
    </row>
    <row r="36" spans="1:15" ht="12.75">
      <c r="A36" s="21">
        <f t="shared" si="9"/>
        <v>25</v>
      </c>
      <c r="B36" s="51" t="s">
        <v>27</v>
      </c>
      <c r="C36" s="23">
        <v>1993</v>
      </c>
      <c r="D36" s="23">
        <v>2</v>
      </c>
      <c r="E36" s="23">
        <v>12</v>
      </c>
      <c r="F36" s="24">
        <v>539.2</v>
      </c>
      <c r="G36" s="25">
        <v>220</v>
      </c>
      <c r="H36" s="26">
        <f t="shared" si="7"/>
        <v>40.80118694362017</v>
      </c>
      <c r="I36" s="26"/>
      <c r="J36" s="26"/>
      <c r="K36" s="27">
        <f t="shared" si="1"/>
        <v>319.20000000000005</v>
      </c>
      <c r="L36" s="27">
        <f t="shared" si="8"/>
        <v>59.19881305637983</v>
      </c>
      <c r="N36" s="28">
        <f t="shared" si="10"/>
        <v>539.2</v>
      </c>
      <c r="O36" s="28">
        <f t="shared" si="6"/>
        <v>0</v>
      </c>
    </row>
    <row r="37" spans="1:15" ht="12.75">
      <c r="A37" s="21">
        <f t="shared" si="9"/>
        <v>26</v>
      </c>
      <c r="B37" s="51" t="s">
        <v>28</v>
      </c>
      <c r="C37" s="23">
        <v>1994</v>
      </c>
      <c r="D37" s="23">
        <v>2</v>
      </c>
      <c r="E37" s="23">
        <v>12</v>
      </c>
      <c r="F37" s="24">
        <v>527.2</v>
      </c>
      <c r="G37" s="25">
        <v>222.9</v>
      </c>
      <c r="H37" s="26">
        <f t="shared" si="7"/>
        <v>42.27996965098634</v>
      </c>
      <c r="I37" s="26"/>
      <c r="J37" s="26"/>
      <c r="K37" s="27">
        <f t="shared" si="1"/>
        <v>304.30000000000007</v>
      </c>
      <c r="L37" s="27">
        <f t="shared" si="8"/>
        <v>57.72003034901366</v>
      </c>
      <c r="N37" s="28">
        <f t="shared" si="10"/>
        <v>527.2</v>
      </c>
      <c r="O37" s="28">
        <f t="shared" si="6"/>
        <v>0</v>
      </c>
    </row>
    <row r="38" spans="1:15" ht="12.75">
      <c r="A38" s="21">
        <f t="shared" si="9"/>
        <v>27</v>
      </c>
      <c r="B38" s="51" t="s">
        <v>29</v>
      </c>
      <c r="C38" s="23">
        <v>1996</v>
      </c>
      <c r="D38" s="23">
        <v>2</v>
      </c>
      <c r="E38" s="23">
        <v>12</v>
      </c>
      <c r="F38" s="24">
        <v>550.63</v>
      </c>
      <c r="G38" s="25">
        <v>182.3</v>
      </c>
      <c r="H38" s="26">
        <f t="shared" si="7"/>
        <v>33.107531373154394</v>
      </c>
      <c r="I38" s="26"/>
      <c r="J38" s="26"/>
      <c r="K38" s="27">
        <f t="shared" si="1"/>
        <v>368.33</v>
      </c>
      <c r="L38" s="27">
        <f t="shared" si="8"/>
        <v>66.89246862684561</v>
      </c>
      <c r="N38" s="28">
        <f t="shared" si="10"/>
        <v>550.63</v>
      </c>
      <c r="O38" s="28">
        <f t="shared" si="6"/>
        <v>0</v>
      </c>
    </row>
    <row r="39" spans="1:15" ht="12.75">
      <c r="A39" s="21">
        <f t="shared" si="9"/>
        <v>28</v>
      </c>
      <c r="B39" s="51" t="s">
        <v>30</v>
      </c>
      <c r="C39" s="23">
        <v>1995</v>
      </c>
      <c r="D39" s="23">
        <v>2</v>
      </c>
      <c r="E39" s="23">
        <v>12</v>
      </c>
      <c r="F39" s="24">
        <v>550.5</v>
      </c>
      <c r="G39" s="25">
        <v>215.5</v>
      </c>
      <c r="H39" s="26">
        <f t="shared" si="7"/>
        <v>39.14623069936422</v>
      </c>
      <c r="I39" s="26"/>
      <c r="J39" s="26"/>
      <c r="K39" s="27">
        <f t="shared" si="1"/>
        <v>335</v>
      </c>
      <c r="L39" s="27">
        <f t="shared" si="8"/>
        <v>60.85376930063578</v>
      </c>
      <c r="N39" s="28">
        <f t="shared" si="10"/>
        <v>550.5</v>
      </c>
      <c r="O39" s="28">
        <f t="shared" si="6"/>
        <v>0</v>
      </c>
    </row>
    <row r="40" spans="1:15" ht="12.75">
      <c r="A40" s="21">
        <f t="shared" si="9"/>
        <v>29</v>
      </c>
      <c r="B40" s="51" t="s">
        <v>31</v>
      </c>
      <c r="C40" s="23">
        <v>1995</v>
      </c>
      <c r="D40" s="23">
        <v>2</v>
      </c>
      <c r="E40" s="23">
        <v>12</v>
      </c>
      <c r="F40" s="24">
        <v>558.1</v>
      </c>
      <c r="G40" s="25">
        <v>250.3</v>
      </c>
      <c r="H40" s="26">
        <f t="shared" si="7"/>
        <v>44.84859344203548</v>
      </c>
      <c r="I40" s="26"/>
      <c r="J40" s="26"/>
      <c r="K40" s="27">
        <f t="shared" si="1"/>
        <v>307.8</v>
      </c>
      <c r="L40" s="27">
        <f t="shared" si="8"/>
        <v>55.15140655796452</v>
      </c>
      <c r="N40" s="28">
        <f t="shared" si="10"/>
        <v>558.1</v>
      </c>
      <c r="O40" s="28">
        <f t="shared" si="6"/>
        <v>0</v>
      </c>
    </row>
    <row r="41" spans="1:15" ht="12.75">
      <c r="A41" s="21">
        <f t="shared" si="9"/>
        <v>30</v>
      </c>
      <c r="B41" s="51" t="s">
        <v>32</v>
      </c>
      <c r="C41" s="25">
        <v>1938</v>
      </c>
      <c r="D41" s="25">
        <v>1</v>
      </c>
      <c r="E41" s="25">
        <v>4</v>
      </c>
      <c r="F41" s="24">
        <v>280.79</v>
      </c>
      <c r="G41" s="25">
        <v>141.49</v>
      </c>
      <c r="H41" s="26">
        <f t="shared" si="7"/>
        <v>50.38997115281884</v>
      </c>
      <c r="I41" s="26"/>
      <c r="J41" s="26"/>
      <c r="K41" s="27">
        <f t="shared" si="1"/>
        <v>139.3</v>
      </c>
      <c r="L41" s="27">
        <f t="shared" si="8"/>
        <v>49.61002884718117</v>
      </c>
      <c r="N41" s="28">
        <f t="shared" si="10"/>
        <v>280.79</v>
      </c>
      <c r="O41" s="28">
        <f t="shared" si="6"/>
        <v>0</v>
      </c>
    </row>
    <row r="42" spans="1:15" ht="12.75">
      <c r="A42" s="21"/>
      <c r="B42" s="51"/>
      <c r="C42" s="23"/>
      <c r="D42" s="23"/>
      <c r="E42" s="23"/>
      <c r="F42" s="31"/>
      <c r="G42" s="22"/>
      <c r="H42" s="22"/>
      <c r="I42" s="22"/>
      <c r="J42" s="22"/>
      <c r="K42" s="27"/>
      <c r="L42" s="27"/>
      <c r="N42" s="28">
        <f t="shared" si="10"/>
        <v>0</v>
      </c>
      <c r="O42" s="28">
        <f aca="true" t="shared" si="11" ref="O42:O48">F42-N42</f>
        <v>0</v>
      </c>
    </row>
    <row r="43" spans="1:15" ht="12.75">
      <c r="A43" s="21">
        <v>31</v>
      </c>
      <c r="B43" s="51" t="s">
        <v>33</v>
      </c>
      <c r="C43" s="23">
        <v>1971</v>
      </c>
      <c r="D43" s="23">
        <v>5</v>
      </c>
      <c r="E43" s="23">
        <v>120</v>
      </c>
      <c r="F43" s="32">
        <v>5590.2</v>
      </c>
      <c r="G43" s="25">
        <v>343.3</v>
      </c>
      <c r="H43" s="26">
        <f aca="true" t="shared" si="12" ref="H43:H48">G43/F43*100</f>
        <v>6.141104074988373</v>
      </c>
      <c r="I43" s="26"/>
      <c r="J43" s="26"/>
      <c r="K43" s="27">
        <f aca="true" t="shared" si="13" ref="K43:K55">+F43-G43</f>
        <v>5246.9</v>
      </c>
      <c r="L43" s="27">
        <f aca="true" t="shared" si="14" ref="L43:L72">K43/F43*100</f>
        <v>93.85889592501162</v>
      </c>
      <c r="N43" s="28">
        <f t="shared" si="10"/>
        <v>5590.2</v>
      </c>
      <c r="O43" s="28">
        <f t="shared" si="11"/>
        <v>0</v>
      </c>
    </row>
    <row r="44" spans="1:15" ht="12.75">
      <c r="A44" s="21">
        <f>+A43+1</f>
        <v>32</v>
      </c>
      <c r="B44" s="50" t="s">
        <v>100</v>
      </c>
      <c r="C44" s="23"/>
      <c r="D44" s="23"/>
      <c r="E44" s="23"/>
      <c r="F44" s="32">
        <v>1168.9</v>
      </c>
      <c r="G44" s="25">
        <v>0</v>
      </c>
      <c r="H44" s="26">
        <f t="shared" si="12"/>
        <v>0</v>
      </c>
      <c r="I44" s="26"/>
      <c r="J44" s="26"/>
      <c r="K44" s="27">
        <f t="shared" si="13"/>
        <v>1168.9</v>
      </c>
      <c r="L44" s="27">
        <f t="shared" si="14"/>
        <v>100</v>
      </c>
      <c r="N44" s="28">
        <f t="shared" si="10"/>
        <v>1168.9</v>
      </c>
      <c r="O44" s="28">
        <f t="shared" si="11"/>
        <v>0</v>
      </c>
    </row>
    <row r="45" spans="1:15" ht="12.75">
      <c r="A45" s="21">
        <f aca="true" t="shared" si="15" ref="A45:A106">+A44+1</f>
        <v>33</v>
      </c>
      <c r="B45" s="50" t="s">
        <v>93</v>
      </c>
      <c r="C45" s="23"/>
      <c r="D45" s="23"/>
      <c r="E45" s="23"/>
      <c r="F45" s="32">
        <v>1488.34</v>
      </c>
      <c r="G45" s="25">
        <v>0</v>
      </c>
      <c r="H45" s="26">
        <f t="shared" si="12"/>
        <v>0</v>
      </c>
      <c r="I45" s="26"/>
      <c r="J45" s="26"/>
      <c r="K45" s="27">
        <f t="shared" si="13"/>
        <v>1488.34</v>
      </c>
      <c r="L45" s="27">
        <f t="shared" si="14"/>
        <v>100</v>
      </c>
      <c r="N45" s="28">
        <f t="shared" si="10"/>
        <v>1488.34</v>
      </c>
      <c r="O45" s="28">
        <f t="shared" si="11"/>
        <v>0</v>
      </c>
    </row>
    <row r="46" spans="1:15" ht="12.75">
      <c r="A46" s="21">
        <f t="shared" si="15"/>
        <v>34</v>
      </c>
      <c r="B46" s="50" t="s">
        <v>103</v>
      </c>
      <c r="C46" s="23"/>
      <c r="D46" s="23"/>
      <c r="E46" s="23"/>
      <c r="F46" s="32">
        <v>780.2</v>
      </c>
      <c r="G46" s="25">
        <v>0</v>
      </c>
      <c r="H46" s="26">
        <f t="shared" si="12"/>
        <v>0</v>
      </c>
      <c r="I46" s="26"/>
      <c r="J46" s="26"/>
      <c r="K46" s="27">
        <f t="shared" si="13"/>
        <v>780.2</v>
      </c>
      <c r="L46" s="27">
        <f t="shared" si="14"/>
        <v>100</v>
      </c>
      <c r="N46" s="28">
        <f t="shared" si="10"/>
        <v>780.2</v>
      </c>
      <c r="O46" s="28">
        <f t="shared" si="11"/>
        <v>0</v>
      </c>
    </row>
    <row r="47" spans="1:15" ht="12.75">
      <c r="A47" s="21">
        <f t="shared" si="15"/>
        <v>35</v>
      </c>
      <c r="B47" s="50" t="s">
        <v>101</v>
      </c>
      <c r="C47" s="23"/>
      <c r="D47" s="23"/>
      <c r="E47" s="23"/>
      <c r="F47" s="32">
        <v>1031</v>
      </c>
      <c r="G47" s="25">
        <v>0</v>
      </c>
      <c r="H47" s="26">
        <f t="shared" si="12"/>
        <v>0</v>
      </c>
      <c r="I47" s="26"/>
      <c r="J47" s="26"/>
      <c r="K47" s="27">
        <f t="shared" si="13"/>
        <v>1031</v>
      </c>
      <c r="L47" s="27">
        <f t="shared" si="14"/>
        <v>100</v>
      </c>
      <c r="N47" s="28">
        <f t="shared" si="10"/>
        <v>1031</v>
      </c>
      <c r="O47" s="28">
        <f t="shared" si="11"/>
        <v>0</v>
      </c>
    </row>
    <row r="48" spans="1:15" ht="12.75">
      <c r="A48" s="21">
        <f t="shared" si="15"/>
        <v>36</v>
      </c>
      <c r="B48" s="50" t="s">
        <v>102</v>
      </c>
      <c r="C48" s="23"/>
      <c r="D48" s="23"/>
      <c r="E48" s="23"/>
      <c r="F48" s="32">
        <v>972.6</v>
      </c>
      <c r="G48" s="25">
        <v>0</v>
      </c>
      <c r="H48" s="26">
        <f t="shared" si="12"/>
        <v>0</v>
      </c>
      <c r="I48" s="26"/>
      <c r="J48" s="26"/>
      <c r="K48" s="27">
        <f t="shared" si="13"/>
        <v>972.6</v>
      </c>
      <c r="L48" s="27">
        <f t="shared" si="14"/>
        <v>100</v>
      </c>
      <c r="N48" s="28">
        <f t="shared" si="10"/>
        <v>972.6</v>
      </c>
      <c r="O48" s="28">
        <f t="shared" si="11"/>
        <v>0</v>
      </c>
    </row>
    <row r="49" spans="1:15" ht="12.75">
      <c r="A49" s="21">
        <f t="shared" si="15"/>
        <v>37</v>
      </c>
      <c r="B49" s="51" t="s">
        <v>34</v>
      </c>
      <c r="C49" s="23">
        <v>1936</v>
      </c>
      <c r="D49" s="23">
        <v>4</v>
      </c>
      <c r="E49" s="23">
        <v>32</v>
      </c>
      <c r="F49" s="32">
        <v>2244.5</v>
      </c>
      <c r="G49" s="25">
        <v>319.8</v>
      </c>
      <c r="H49" s="26">
        <f aca="true" t="shared" si="16" ref="H49:H57">G49/F49*100</f>
        <v>14.24816217420361</v>
      </c>
      <c r="I49" s="26"/>
      <c r="J49" s="26"/>
      <c r="K49" s="27">
        <f t="shared" si="13"/>
        <v>1924.7</v>
      </c>
      <c r="L49" s="27">
        <f t="shared" si="14"/>
        <v>85.7518378257964</v>
      </c>
      <c r="N49" s="28">
        <f t="shared" si="10"/>
        <v>2244.5</v>
      </c>
      <c r="O49" s="28">
        <f aca="true" t="shared" si="17" ref="O49:O55">F49-N49</f>
        <v>0</v>
      </c>
    </row>
    <row r="50" spans="1:15" ht="12.75">
      <c r="A50" s="21">
        <f t="shared" si="15"/>
        <v>38</v>
      </c>
      <c r="B50" s="51" t="s">
        <v>35</v>
      </c>
      <c r="C50" s="23">
        <v>1948</v>
      </c>
      <c r="D50" s="23">
        <v>4</v>
      </c>
      <c r="E50" s="23">
        <v>24</v>
      </c>
      <c r="F50" s="32">
        <v>2242.5</v>
      </c>
      <c r="G50" s="25">
        <v>295.6</v>
      </c>
      <c r="H50" s="26">
        <f t="shared" si="16"/>
        <v>13.181716833890746</v>
      </c>
      <c r="I50" s="26"/>
      <c r="J50" s="26"/>
      <c r="K50" s="27">
        <f t="shared" si="13"/>
        <v>1946.9</v>
      </c>
      <c r="L50" s="27">
        <f t="shared" si="14"/>
        <v>86.81828316610925</v>
      </c>
      <c r="N50" s="28">
        <f t="shared" si="10"/>
        <v>2242.5</v>
      </c>
      <c r="O50" s="28">
        <f t="shared" si="17"/>
        <v>0</v>
      </c>
    </row>
    <row r="51" spans="1:15" ht="12.75">
      <c r="A51" s="21">
        <f t="shared" si="15"/>
        <v>39</v>
      </c>
      <c r="B51" s="51" t="s">
        <v>36</v>
      </c>
      <c r="C51" s="23">
        <v>1953</v>
      </c>
      <c r="D51" s="23">
        <v>4</v>
      </c>
      <c r="E51" s="23">
        <v>28</v>
      </c>
      <c r="F51" s="32">
        <v>1880.9</v>
      </c>
      <c r="G51" s="29">
        <v>0</v>
      </c>
      <c r="H51" s="26">
        <f t="shared" si="16"/>
        <v>0</v>
      </c>
      <c r="I51" s="26"/>
      <c r="J51" s="26"/>
      <c r="K51" s="27">
        <f t="shared" si="13"/>
        <v>1880.9</v>
      </c>
      <c r="L51" s="27">
        <f t="shared" si="14"/>
        <v>100</v>
      </c>
      <c r="N51" s="28">
        <f t="shared" si="10"/>
        <v>1880.9</v>
      </c>
      <c r="O51" s="28">
        <f t="shared" si="17"/>
        <v>0</v>
      </c>
    </row>
    <row r="52" spans="1:15" ht="12.75">
      <c r="A52" s="21">
        <f t="shared" si="15"/>
        <v>40</v>
      </c>
      <c r="B52" s="51" t="s">
        <v>37</v>
      </c>
      <c r="C52" s="23">
        <v>1954</v>
      </c>
      <c r="D52" s="23">
        <v>4</v>
      </c>
      <c r="E52" s="23">
        <v>21</v>
      </c>
      <c r="F52" s="32">
        <v>1961.97</v>
      </c>
      <c r="G52" s="25">
        <v>296.72</v>
      </c>
      <c r="H52" s="26">
        <f t="shared" si="16"/>
        <v>15.123574774333962</v>
      </c>
      <c r="I52" s="26"/>
      <c r="J52" s="26"/>
      <c r="K52" s="27">
        <f t="shared" si="13"/>
        <v>1665.25</v>
      </c>
      <c r="L52" s="27">
        <f t="shared" si="14"/>
        <v>84.87642522566604</v>
      </c>
      <c r="N52" s="28">
        <f t="shared" si="10"/>
        <v>1961.97</v>
      </c>
      <c r="O52" s="28">
        <f t="shared" si="17"/>
        <v>0</v>
      </c>
    </row>
    <row r="53" spans="1:15" ht="12.75">
      <c r="A53" s="21">
        <f t="shared" si="15"/>
        <v>41</v>
      </c>
      <c r="B53" s="51" t="s">
        <v>38</v>
      </c>
      <c r="C53" s="23">
        <v>1988</v>
      </c>
      <c r="D53" s="23">
        <v>9</v>
      </c>
      <c r="E53" s="23">
        <v>67</v>
      </c>
      <c r="F53" s="32">
        <v>3019.9</v>
      </c>
      <c r="G53" s="25">
        <v>92.7</v>
      </c>
      <c r="H53" s="26">
        <f t="shared" si="16"/>
        <v>3.0696380674856782</v>
      </c>
      <c r="I53" s="26"/>
      <c r="J53" s="26"/>
      <c r="K53" s="27">
        <f t="shared" si="13"/>
        <v>2927.2000000000003</v>
      </c>
      <c r="L53" s="27">
        <f t="shared" si="14"/>
        <v>96.93036193251433</v>
      </c>
      <c r="N53" s="28">
        <f t="shared" si="10"/>
        <v>3019.9</v>
      </c>
      <c r="O53" s="28">
        <f t="shared" si="17"/>
        <v>0</v>
      </c>
    </row>
    <row r="54" spans="1:15" ht="12.75">
      <c r="A54" s="21">
        <f t="shared" si="15"/>
        <v>42</v>
      </c>
      <c r="B54" s="51" t="s">
        <v>39</v>
      </c>
      <c r="C54" s="23">
        <v>2000</v>
      </c>
      <c r="D54" s="23">
        <v>5</v>
      </c>
      <c r="E54" s="23">
        <v>72</v>
      </c>
      <c r="F54" s="32">
        <v>4296.9</v>
      </c>
      <c r="G54" s="33">
        <v>0</v>
      </c>
      <c r="H54" s="26">
        <f t="shared" si="16"/>
        <v>0</v>
      </c>
      <c r="I54" s="26"/>
      <c r="J54" s="26"/>
      <c r="K54" s="27">
        <f t="shared" si="13"/>
        <v>4296.9</v>
      </c>
      <c r="L54" s="27">
        <f t="shared" si="14"/>
        <v>100</v>
      </c>
      <c r="N54" s="28">
        <f t="shared" si="10"/>
        <v>4296.9</v>
      </c>
      <c r="O54" s="28">
        <f t="shared" si="17"/>
        <v>0</v>
      </c>
    </row>
    <row r="55" spans="1:15" ht="12.75">
      <c r="A55" s="21">
        <f t="shared" si="15"/>
        <v>43</v>
      </c>
      <c r="B55" s="51" t="s">
        <v>40</v>
      </c>
      <c r="C55" s="25">
        <v>1966</v>
      </c>
      <c r="D55" s="25">
        <v>5</v>
      </c>
      <c r="E55" s="25">
        <v>80</v>
      </c>
      <c r="F55" s="32">
        <v>3544.6</v>
      </c>
      <c r="G55" s="25">
        <v>233.2</v>
      </c>
      <c r="H55" s="26">
        <f t="shared" si="16"/>
        <v>6.57902161033685</v>
      </c>
      <c r="I55" s="26"/>
      <c r="J55" s="26"/>
      <c r="K55" s="27">
        <f t="shared" si="13"/>
        <v>3311.4</v>
      </c>
      <c r="L55" s="27">
        <f t="shared" si="14"/>
        <v>93.42097838966316</v>
      </c>
      <c r="N55" s="28">
        <f t="shared" si="10"/>
        <v>3544.6</v>
      </c>
      <c r="O55" s="28">
        <f t="shared" si="17"/>
        <v>0</v>
      </c>
    </row>
    <row r="56" spans="1:15" ht="12.75">
      <c r="A56" s="21">
        <f t="shared" si="15"/>
        <v>44</v>
      </c>
      <c r="B56" s="51" t="s">
        <v>71</v>
      </c>
      <c r="C56" s="25"/>
      <c r="D56" s="25"/>
      <c r="E56" s="25"/>
      <c r="F56" s="32">
        <v>6085.1</v>
      </c>
      <c r="G56" s="25"/>
      <c r="H56" s="26">
        <f t="shared" si="16"/>
        <v>0</v>
      </c>
      <c r="I56" s="26">
        <v>603.79</v>
      </c>
      <c r="J56" s="26">
        <f>I56/F56*100</f>
        <v>9.922433485070089</v>
      </c>
      <c r="K56" s="27">
        <f>+F56-G56-I56</f>
        <v>5481.31</v>
      </c>
      <c r="L56" s="27">
        <f t="shared" si="14"/>
        <v>90.07756651492991</v>
      </c>
      <c r="N56" s="28">
        <f>G56+I56+K56</f>
        <v>6085.1</v>
      </c>
      <c r="O56" s="28"/>
    </row>
    <row r="57" spans="1:15" ht="12.75">
      <c r="A57" s="21">
        <f t="shared" si="15"/>
        <v>45</v>
      </c>
      <c r="B57" s="51" t="s">
        <v>68</v>
      </c>
      <c r="C57" s="25"/>
      <c r="D57" s="25"/>
      <c r="E57" s="25"/>
      <c r="F57" s="32">
        <v>4281.6</v>
      </c>
      <c r="G57" s="25"/>
      <c r="H57" s="26">
        <f t="shared" si="16"/>
        <v>0</v>
      </c>
      <c r="I57" s="26">
        <v>1003.5</v>
      </c>
      <c r="J57" s="26">
        <f>I57/F57*100</f>
        <v>23.437499999999996</v>
      </c>
      <c r="K57" s="27">
        <f>+F57-G57-I57</f>
        <v>3278.1000000000004</v>
      </c>
      <c r="L57" s="27">
        <f t="shared" si="14"/>
        <v>76.5625</v>
      </c>
      <c r="N57" s="28">
        <f>G57+I57+K57</f>
        <v>4281.6</v>
      </c>
      <c r="O57" s="28"/>
    </row>
    <row r="58" spans="1:15" ht="12.75">
      <c r="A58" s="21">
        <f t="shared" si="15"/>
        <v>46</v>
      </c>
      <c r="B58" s="51" t="s">
        <v>41</v>
      </c>
      <c r="C58" s="23">
        <v>1982</v>
      </c>
      <c r="D58" s="23">
        <v>9</v>
      </c>
      <c r="E58" s="23">
        <v>250</v>
      </c>
      <c r="F58" s="32">
        <v>12567.9</v>
      </c>
      <c r="G58" s="29">
        <v>1162.8</v>
      </c>
      <c r="H58" s="26">
        <f>G58/F58*100</f>
        <v>9.252142362685891</v>
      </c>
      <c r="I58" s="26"/>
      <c r="J58" s="26"/>
      <c r="K58" s="27">
        <f>+F58-G58</f>
        <v>11405.1</v>
      </c>
      <c r="L58" s="27">
        <f t="shared" si="14"/>
        <v>90.74785763731411</v>
      </c>
      <c r="N58" s="28">
        <f t="shared" si="10"/>
        <v>12567.9</v>
      </c>
      <c r="O58" s="28">
        <f>F58-N58</f>
        <v>0</v>
      </c>
    </row>
    <row r="59" spans="1:15" ht="12.75">
      <c r="A59" s="21">
        <f t="shared" si="15"/>
        <v>47</v>
      </c>
      <c r="B59" s="55" t="s">
        <v>99</v>
      </c>
      <c r="C59" s="47"/>
      <c r="D59" s="47"/>
      <c r="E59" s="47"/>
      <c r="F59" s="46">
        <v>3476.4</v>
      </c>
      <c r="G59" s="47">
        <v>126.7</v>
      </c>
      <c r="H59" s="48">
        <f>G59/F59*100</f>
        <v>3.644574847543436</v>
      </c>
      <c r="I59" s="48"/>
      <c r="J59" s="48"/>
      <c r="K59" s="54">
        <f aca="true" t="shared" si="18" ref="K59:K64">+F59-G59-I59</f>
        <v>3349.7000000000003</v>
      </c>
      <c r="L59" s="54">
        <f t="shared" si="14"/>
        <v>96.35542515245656</v>
      </c>
      <c r="N59" s="28"/>
      <c r="O59" s="28"/>
    </row>
    <row r="60" spans="1:15" ht="12.75">
      <c r="A60" s="21">
        <f t="shared" si="15"/>
        <v>48</v>
      </c>
      <c r="B60" s="45" t="s">
        <v>84</v>
      </c>
      <c r="C60" s="47"/>
      <c r="D60" s="47"/>
      <c r="E60" s="47"/>
      <c r="F60" s="32">
        <v>3258.8</v>
      </c>
      <c r="G60" s="47">
        <v>199.1</v>
      </c>
      <c r="H60" s="26">
        <f>G60/F60*100</f>
        <v>6.109610899717687</v>
      </c>
      <c r="I60" s="48"/>
      <c r="J60" s="26"/>
      <c r="K60" s="53">
        <f t="shared" si="18"/>
        <v>3059.7000000000003</v>
      </c>
      <c r="L60" s="53">
        <f t="shared" si="14"/>
        <v>93.8903891002823</v>
      </c>
      <c r="N60" s="28"/>
      <c r="O60" s="28"/>
    </row>
    <row r="61" spans="1:15" ht="12.75">
      <c r="A61" s="21">
        <f t="shared" si="15"/>
        <v>49</v>
      </c>
      <c r="B61" s="45" t="s">
        <v>92</v>
      </c>
      <c r="C61" s="47"/>
      <c r="D61" s="47"/>
      <c r="E61" s="47"/>
      <c r="F61" s="56">
        <v>3477.1</v>
      </c>
      <c r="G61" s="47">
        <v>351.1</v>
      </c>
      <c r="H61" s="26">
        <f>G61/F61*100</f>
        <v>10.097495038969257</v>
      </c>
      <c r="I61" s="48"/>
      <c r="J61" s="26"/>
      <c r="K61" s="53">
        <f t="shared" si="18"/>
        <v>3126</v>
      </c>
      <c r="L61" s="53">
        <f t="shared" si="14"/>
        <v>89.90250496103074</v>
      </c>
      <c r="N61" s="28"/>
      <c r="O61" s="28"/>
    </row>
    <row r="62" spans="1:15" ht="12.75">
      <c r="A62" s="21">
        <f t="shared" si="15"/>
        <v>50</v>
      </c>
      <c r="B62" s="55" t="s">
        <v>85</v>
      </c>
      <c r="C62" s="47"/>
      <c r="D62" s="47"/>
      <c r="E62" s="47"/>
      <c r="F62" s="46">
        <v>3131.2</v>
      </c>
      <c r="G62" s="47">
        <v>265.8</v>
      </c>
      <c r="H62" s="26">
        <f>G62/F62*100</f>
        <v>8.488758303525806</v>
      </c>
      <c r="I62" s="48"/>
      <c r="J62" s="26"/>
      <c r="K62" s="53">
        <f t="shared" si="18"/>
        <v>2865.3999999999996</v>
      </c>
      <c r="L62" s="53">
        <f t="shared" si="14"/>
        <v>91.51124169647419</v>
      </c>
      <c r="N62" s="28"/>
      <c r="O62" s="28"/>
    </row>
    <row r="63" spans="1:15" ht="12.75">
      <c r="A63" s="21">
        <f t="shared" si="15"/>
        <v>51</v>
      </c>
      <c r="B63" s="55" t="s">
        <v>87</v>
      </c>
      <c r="C63" s="47"/>
      <c r="D63" s="47"/>
      <c r="E63" s="47"/>
      <c r="F63" s="46">
        <v>6727.7</v>
      </c>
      <c r="G63" s="47">
        <v>551.6</v>
      </c>
      <c r="H63" s="26">
        <f aca="true" t="shared" si="19" ref="H63:H93">G63/F63*100</f>
        <v>8.19893871605452</v>
      </c>
      <c r="I63" s="48"/>
      <c r="J63" s="48"/>
      <c r="K63" s="53">
        <f t="shared" si="18"/>
        <v>6176.099999999999</v>
      </c>
      <c r="L63" s="53">
        <f t="shared" si="14"/>
        <v>91.80106128394547</v>
      </c>
      <c r="N63" s="28"/>
      <c r="O63" s="28"/>
    </row>
    <row r="64" spans="1:15" ht="12.75">
      <c r="A64" s="21">
        <f t="shared" si="15"/>
        <v>52</v>
      </c>
      <c r="B64" s="55" t="s">
        <v>86</v>
      </c>
      <c r="C64" s="47"/>
      <c r="D64" s="47"/>
      <c r="E64" s="47"/>
      <c r="F64" s="46">
        <v>5400.8</v>
      </c>
      <c r="G64" s="47">
        <v>298.3</v>
      </c>
      <c r="H64" s="26">
        <f t="shared" si="19"/>
        <v>5.523255813953488</v>
      </c>
      <c r="I64" s="48"/>
      <c r="J64" s="48"/>
      <c r="K64" s="53">
        <f t="shared" si="18"/>
        <v>5102.5</v>
      </c>
      <c r="L64" s="53">
        <f t="shared" si="14"/>
        <v>94.47674418604652</v>
      </c>
      <c r="N64" s="28"/>
      <c r="O64" s="28"/>
    </row>
    <row r="65" spans="1:15" ht="12.75">
      <c r="A65" s="21">
        <f t="shared" si="15"/>
        <v>53</v>
      </c>
      <c r="B65" s="51" t="s">
        <v>42</v>
      </c>
      <c r="C65" s="23">
        <v>1984</v>
      </c>
      <c r="D65" s="23">
        <v>9</v>
      </c>
      <c r="E65" s="23">
        <v>250</v>
      </c>
      <c r="F65" s="32">
        <v>12861.3</v>
      </c>
      <c r="G65" s="25">
        <v>1230.9</v>
      </c>
      <c r="H65" s="26">
        <f t="shared" si="19"/>
        <v>9.570572181661264</v>
      </c>
      <c r="I65" s="26"/>
      <c r="J65" s="26"/>
      <c r="K65" s="27">
        <f>+F65-G65</f>
        <v>11630.4</v>
      </c>
      <c r="L65" s="27">
        <f t="shared" si="14"/>
        <v>90.42942781833874</v>
      </c>
      <c r="N65" s="28">
        <f t="shared" si="10"/>
        <v>12861.3</v>
      </c>
      <c r="O65" s="28">
        <f>F65-N65</f>
        <v>0</v>
      </c>
    </row>
    <row r="66" spans="1:15" ht="12.75">
      <c r="A66" s="21">
        <f t="shared" si="15"/>
        <v>54</v>
      </c>
      <c r="B66" s="51" t="s">
        <v>62</v>
      </c>
      <c r="C66" s="25">
        <v>1985</v>
      </c>
      <c r="D66" s="25">
        <v>9</v>
      </c>
      <c r="E66" s="25">
        <v>250</v>
      </c>
      <c r="F66" s="32">
        <v>12619.3</v>
      </c>
      <c r="G66" s="25">
        <v>799</v>
      </c>
      <c r="H66" s="26">
        <f t="shared" si="19"/>
        <v>6.331571481777912</v>
      </c>
      <c r="I66" s="26"/>
      <c r="J66" s="26"/>
      <c r="K66" s="27">
        <f>+F66-G66</f>
        <v>11820.3</v>
      </c>
      <c r="L66" s="27">
        <f t="shared" si="14"/>
        <v>93.66842851822209</v>
      </c>
      <c r="N66" s="28">
        <f>G66+I66+K66</f>
        <v>12619.3</v>
      </c>
      <c r="O66" s="28">
        <f>F66-N66</f>
        <v>0</v>
      </c>
    </row>
    <row r="67" spans="1:15" ht="12.75">
      <c r="A67" s="21">
        <f t="shared" si="15"/>
        <v>55</v>
      </c>
      <c r="B67" s="51" t="s">
        <v>43</v>
      </c>
      <c r="C67" s="23">
        <v>1987</v>
      </c>
      <c r="D67" s="23">
        <v>9</v>
      </c>
      <c r="E67" s="23">
        <v>250</v>
      </c>
      <c r="F67" s="32">
        <v>12578.33</v>
      </c>
      <c r="G67" s="29">
        <v>908.4</v>
      </c>
      <c r="H67" s="26">
        <f t="shared" si="19"/>
        <v>7.221944407564439</v>
      </c>
      <c r="I67" s="26"/>
      <c r="J67" s="26"/>
      <c r="K67" s="27">
        <f>+F67-G67</f>
        <v>11669.93</v>
      </c>
      <c r="L67" s="27">
        <f t="shared" si="14"/>
        <v>92.77805559243556</v>
      </c>
      <c r="N67" s="28">
        <f aca="true" t="shared" si="20" ref="N67:N109">G67+I67+K67</f>
        <v>12578.33</v>
      </c>
      <c r="O67" s="28">
        <f>F67-N67</f>
        <v>0</v>
      </c>
    </row>
    <row r="68" spans="1:15" ht="12.75">
      <c r="A68" s="21">
        <f t="shared" si="15"/>
        <v>56</v>
      </c>
      <c r="B68" s="55" t="s">
        <v>96</v>
      </c>
      <c r="C68" s="47"/>
      <c r="D68" s="47"/>
      <c r="E68" s="47"/>
      <c r="F68" s="46">
        <v>12744.2</v>
      </c>
      <c r="G68" s="47">
        <v>765</v>
      </c>
      <c r="H68" s="48">
        <f t="shared" si="19"/>
        <v>6.002730653944539</v>
      </c>
      <c r="I68" s="48"/>
      <c r="J68" s="48"/>
      <c r="K68" s="54">
        <f>+F68-G68-I68</f>
        <v>11979.2</v>
      </c>
      <c r="L68" s="54">
        <f t="shared" si="14"/>
        <v>93.99726934605546</v>
      </c>
      <c r="N68" s="28"/>
      <c r="O68" s="28"/>
    </row>
    <row r="69" spans="1:15" ht="12.75">
      <c r="A69" s="21">
        <f t="shared" si="15"/>
        <v>57</v>
      </c>
      <c r="B69" s="55" t="s">
        <v>97</v>
      </c>
      <c r="C69" s="47"/>
      <c r="D69" s="47"/>
      <c r="E69" s="47"/>
      <c r="F69" s="46">
        <v>3456.6</v>
      </c>
      <c r="G69" s="47">
        <v>408.3</v>
      </c>
      <c r="H69" s="48">
        <f t="shared" si="19"/>
        <v>11.812185384481861</v>
      </c>
      <c r="I69" s="48"/>
      <c r="J69" s="48"/>
      <c r="K69" s="54">
        <f>+F69-G69-I69</f>
        <v>3048.2999999999997</v>
      </c>
      <c r="L69" s="54">
        <f t="shared" si="14"/>
        <v>88.18781461551814</v>
      </c>
      <c r="N69" s="28"/>
      <c r="O69" s="28"/>
    </row>
    <row r="70" spans="1:15" ht="12.75">
      <c r="A70" s="21">
        <f t="shared" si="15"/>
        <v>58</v>
      </c>
      <c r="B70" s="51" t="s">
        <v>44</v>
      </c>
      <c r="C70" s="23">
        <v>1988</v>
      </c>
      <c r="D70" s="23">
        <v>9</v>
      </c>
      <c r="E70" s="23">
        <v>215</v>
      </c>
      <c r="F70" s="32">
        <v>11805.6</v>
      </c>
      <c r="G70" s="25">
        <v>1247.1</v>
      </c>
      <c r="H70" s="26">
        <f t="shared" si="19"/>
        <v>10.563630819272209</v>
      </c>
      <c r="I70" s="26"/>
      <c r="J70" s="26"/>
      <c r="K70" s="27">
        <f>+F70-G70</f>
        <v>10558.5</v>
      </c>
      <c r="L70" s="27">
        <f t="shared" si="14"/>
        <v>89.4363691807278</v>
      </c>
      <c r="N70" s="28">
        <f t="shared" si="20"/>
        <v>11805.6</v>
      </c>
      <c r="O70" s="28">
        <f>F70-N70</f>
        <v>0</v>
      </c>
    </row>
    <row r="71" spans="1:15" ht="12.75">
      <c r="A71" s="21">
        <f t="shared" si="15"/>
        <v>59</v>
      </c>
      <c r="B71" s="45" t="s">
        <v>89</v>
      </c>
      <c r="C71" s="47"/>
      <c r="D71" s="47"/>
      <c r="E71" s="47"/>
      <c r="F71" s="46">
        <v>11620.1</v>
      </c>
      <c r="G71" s="47">
        <v>1091.8</v>
      </c>
      <c r="H71" s="26">
        <f t="shared" si="19"/>
        <v>9.395788332286296</v>
      </c>
      <c r="I71" s="48"/>
      <c r="J71" s="48"/>
      <c r="K71" s="53">
        <f>+F71-G71-I71</f>
        <v>10528.300000000001</v>
      </c>
      <c r="L71" s="53">
        <f t="shared" si="14"/>
        <v>90.60421166771371</v>
      </c>
      <c r="N71" s="28"/>
      <c r="O71" s="28"/>
    </row>
    <row r="72" spans="1:15" ht="12.75">
      <c r="A72" s="21">
        <f t="shared" si="15"/>
        <v>60</v>
      </c>
      <c r="B72" s="45" t="s">
        <v>90</v>
      </c>
      <c r="C72" s="47"/>
      <c r="D72" s="47"/>
      <c r="E72" s="47"/>
      <c r="F72" s="46">
        <v>11657.36</v>
      </c>
      <c r="G72" s="47">
        <v>899.5</v>
      </c>
      <c r="H72" s="26">
        <f t="shared" si="19"/>
        <v>7.7161552873034704</v>
      </c>
      <c r="I72" s="48"/>
      <c r="J72" s="48"/>
      <c r="K72" s="53">
        <f>+F72-G72-I72</f>
        <v>10757.86</v>
      </c>
      <c r="L72" s="53">
        <f t="shared" si="14"/>
        <v>92.28384471269652</v>
      </c>
      <c r="N72" s="28"/>
      <c r="O72" s="28"/>
    </row>
    <row r="73" spans="1:15" ht="12.75">
      <c r="A73" s="21">
        <f t="shared" si="15"/>
        <v>61</v>
      </c>
      <c r="B73" s="51" t="s">
        <v>45</v>
      </c>
      <c r="C73" s="23">
        <v>1991</v>
      </c>
      <c r="D73" s="23">
        <v>9</v>
      </c>
      <c r="E73" s="23">
        <v>215</v>
      </c>
      <c r="F73" s="32">
        <v>11599</v>
      </c>
      <c r="G73" s="23">
        <v>1066.8</v>
      </c>
      <c r="H73" s="26">
        <f t="shared" si="19"/>
        <v>9.1973445986723</v>
      </c>
      <c r="I73" s="26"/>
      <c r="J73" s="26"/>
      <c r="K73" s="27">
        <f>+F73-G73</f>
        <v>10532.2</v>
      </c>
      <c r="L73" s="27">
        <f aca="true" t="shared" si="21" ref="L73:L103">K73/F73*100</f>
        <v>90.8026554013277</v>
      </c>
      <c r="N73" s="28">
        <f t="shared" si="20"/>
        <v>11599</v>
      </c>
      <c r="O73" s="28">
        <f>F73-N73</f>
        <v>0</v>
      </c>
    </row>
    <row r="74" spans="1:15" ht="12.75">
      <c r="A74" s="21">
        <f t="shared" si="15"/>
        <v>62</v>
      </c>
      <c r="B74" s="51" t="s">
        <v>46</v>
      </c>
      <c r="C74" s="23">
        <v>1991</v>
      </c>
      <c r="D74" s="23">
        <v>9</v>
      </c>
      <c r="E74" s="23">
        <v>216</v>
      </c>
      <c r="F74" s="32">
        <v>11983.2</v>
      </c>
      <c r="G74" s="23">
        <v>444.3</v>
      </c>
      <c r="H74" s="26">
        <f t="shared" si="19"/>
        <v>3.7076907670739034</v>
      </c>
      <c r="I74" s="26"/>
      <c r="J74" s="26"/>
      <c r="K74" s="27">
        <f>+F74-G74</f>
        <v>11538.900000000001</v>
      </c>
      <c r="L74" s="27">
        <f t="shared" si="21"/>
        <v>96.2923092329261</v>
      </c>
      <c r="N74" s="28">
        <f t="shared" si="20"/>
        <v>11983.2</v>
      </c>
      <c r="O74" s="28">
        <f>F74-N74</f>
        <v>0</v>
      </c>
    </row>
    <row r="75" spans="1:15" ht="12.75">
      <c r="A75" s="21">
        <f t="shared" si="15"/>
        <v>63</v>
      </c>
      <c r="B75" s="51" t="s">
        <v>47</v>
      </c>
      <c r="C75" s="25">
        <v>1993</v>
      </c>
      <c r="D75" s="25">
        <v>9</v>
      </c>
      <c r="E75" s="25">
        <v>108</v>
      </c>
      <c r="F75" s="32">
        <v>5360.4</v>
      </c>
      <c r="G75" s="23">
        <v>647.2</v>
      </c>
      <c r="H75" s="26">
        <f t="shared" si="19"/>
        <v>12.073725841355126</v>
      </c>
      <c r="I75" s="26"/>
      <c r="J75" s="26"/>
      <c r="K75" s="27">
        <f>+F75-G75</f>
        <v>4713.2</v>
      </c>
      <c r="L75" s="27">
        <f t="shared" si="21"/>
        <v>87.92627415864487</v>
      </c>
      <c r="N75" s="28">
        <f t="shared" si="20"/>
        <v>5360.4</v>
      </c>
      <c r="O75" s="28">
        <f>F75-N75</f>
        <v>0</v>
      </c>
    </row>
    <row r="76" spans="1:15" ht="12.75">
      <c r="A76" s="21">
        <f t="shared" si="15"/>
        <v>64</v>
      </c>
      <c r="B76" s="51" t="s">
        <v>48</v>
      </c>
      <c r="C76" s="25">
        <v>1993</v>
      </c>
      <c r="D76" s="25">
        <v>10</v>
      </c>
      <c r="E76" s="25">
        <v>120</v>
      </c>
      <c r="F76" s="32">
        <v>5929.4</v>
      </c>
      <c r="G76" s="23">
        <v>505.6</v>
      </c>
      <c r="H76" s="26">
        <f t="shared" si="19"/>
        <v>8.527001045636997</v>
      </c>
      <c r="I76" s="26"/>
      <c r="J76" s="26"/>
      <c r="K76" s="27">
        <f>+F76-G76</f>
        <v>5423.799999999999</v>
      </c>
      <c r="L76" s="27">
        <f t="shared" si="21"/>
        <v>91.47299895436299</v>
      </c>
      <c r="N76" s="28">
        <f t="shared" si="20"/>
        <v>5929.4</v>
      </c>
      <c r="O76" s="28">
        <f>F76-N76</f>
        <v>0</v>
      </c>
    </row>
    <row r="77" spans="1:15" ht="12.75">
      <c r="A77" s="21">
        <f t="shared" si="15"/>
        <v>65</v>
      </c>
      <c r="B77" s="45" t="s">
        <v>91</v>
      </c>
      <c r="C77" s="47"/>
      <c r="D77" s="47"/>
      <c r="E77" s="47"/>
      <c r="F77" s="46">
        <v>7268.65</v>
      </c>
      <c r="G77" s="47">
        <v>884.1</v>
      </c>
      <c r="H77" s="26">
        <f t="shared" si="19"/>
        <v>12.163193990630997</v>
      </c>
      <c r="I77" s="48"/>
      <c r="J77" s="48"/>
      <c r="K77" s="54">
        <f>+F77-G77-I77</f>
        <v>6384.549999999999</v>
      </c>
      <c r="L77" s="54">
        <f t="shared" si="21"/>
        <v>87.836806009369</v>
      </c>
      <c r="N77" s="28"/>
      <c r="O77" s="28"/>
    </row>
    <row r="78" spans="1:15" ht="12.75" customHeight="1">
      <c r="A78" s="21">
        <f t="shared" si="15"/>
        <v>66</v>
      </c>
      <c r="B78" s="51" t="s">
        <v>49</v>
      </c>
      <c r="C78" s="25">
        <v>1981</v>
      </c>
      <c r="D78" s="25">
        <v>5</v>
      </c>
      <c r="E78" s="25">
        <v>75</v>
      </c>
      <c r="F78" s="32">
        <v>3529.1</v>
      </c>
      <c r="G78" s="29">
        <v>162.8</v>
      </c>
      <c r="H78" s="26">
        <f t="shared" si="19"/>
        <v>4.613074154883682</v>
      </c>
      <c r="I78" s="26"/>
      <c r="J78" s="26"/>
      <c r="K78" s="27">
        <f>+F78-G78</f>
        <v>3366.2999999999997</v>
      </c>
      <c r="L78" s="27">
        <f t="shared" si="21"/>
        <v>95.38692584511631</v>
      </c>
      <c r="N78" s="28">
        <f t="shared" si="20"/>
        <v>3529.1</v>
      </c>
      <c r="O78" s="28">
        <f>F78-N78</f>
        <v>0</v>
      </c>
    </row>
    <row r="79" spans="1:15" ht="12.75">
      <c r="A79" s="21">
        <f t="shared" si="15"/>
        <v>67</v>
      </c>
      <c r="B79" s="45" t="s">
        <v>88</v>
      </c>
      <c r="C79" s="47"/>
      <c r="D79" s="47"/>
      <c r="E79" s="47"/>
      <c r="F79" s="46">
        <v>2102.8</v>
      </c>
      <c r="G79" s="47">
        <v>271.5</v>
      </c>
      <c r="H79" s="26">
        <f t="shared" si="19"/>
        <v>12.911356286855618</v>
      </c>
      <c r="I79" s="48"/>
      <c r="J79" s="48"/>
      <c r="K79" s="53">
        <f>+F79-G79-I79</f>
        <v>1831.3000000000002</v>
      </c>
      <c r="L79" s="53">
        <f t="shared" si="21"/>
        <v>87.08864371314438</v>
      </c>
      <c r="N79" s="28"/>
      <c r="O79" s="28"/>
    </row>
    <row r="80" spans="1:15" ht="12.75">
      <c r="A80" s="21">
        <f t="shared" si="15"/>
        <v>68</v>
      </c>
      <c r="B80" s="45" t="s">
        <v>94</v>
      </c>
      <c r="C80" s="47"/>
      <c r="D80" s="47"/>
      <c r="E80" s="47"/>
      <c r="F80" s="46">
        <v>3419.2</v>
      </c>
      <c r="G80" s="47">
        <v>316.2</v>
      </c>
      <c r="H80" s="26">
        <f t="shared" si="19"/>
        <v>9.247777257838091</v>
      </c>
      <c r="I80" s="48"/>
      <c r="J80" s="48"/>
      <c r="K80" s="53">
        <f>+F80-G80-I80</f>
        <v>3103</v>
      </c>
      <c r="L80" s="53">
        <f t="shared" si="21"/>
        <v>90.75222274216192</v>
      </c>
      <c r="N80" s="28"/>
      <c r="O80" s="28"/>
    </row>
    <row r="81" spans="1:15" ht="12.75">
      <c r="A81" s="21">
        <f t="shared" si="15"/>
        <v>69</v>
      </c>
      <c r="B81" s="51" t="s">
        <v>50</v>
      </c>
      <c r="C81" s="23">
        <v>1984</v>
      </c>
      <c r="D81" s="23">
        <v>9</v>
      </c>
      <c r="E81" s="23">
        <v>250</v>
      </c>
      <c r="F81" s="32">
        <v>12837.8</v>
      </c>
      <c r="G81" s="29">
        <v>1519.9</v>
      </c>
      <c r="H81" s="26">
        <f t="shared" si="19"/>
        <v>11.839255947280689</v>
      </c>
      <c r="I81" s="26"/>
      <c r="J81" s="26"/>
      <c r="K81" s="27">
        <f>+F81-G81</f>
        <v>11317.9</v>
      </c>
      <c r="L81" s="27">
        <f t="shared" si="21"/>
        <v>88.16074405271932</v>
      </c>
      <c r="N81" s="28">
        <f t="shared" si="20"/>
        <v>12837.8</v>
      </c>
      <c r="O81" s="28">
        <f>F81-N81</f>
        <v>0</v>
      </c>
    </row>
    <row r="82" spans="1:15" ht="12.75">
      <c r="A82" s="21">
        <f t="shared" si="15"/>
        <v>70</v>
      </c>
      <c r="B82" s="55" t="s">
        <v>98</v>
      </c>
      <c r="C82" s="47"/>
      <c r="D82" s="47"/>
      <c r="E82" s="47"/>
      <c r="F82" s="46">
        <v>11608.49</v>
      </c>
      <c r="G82" s="47">
        <v>1005.7</v>
      </c>
      <c r="H82" s="48">
        <f t="shared" si="19"/>
        <v>8.66348681008469</v>
      </c>
      <c r="I82" s="48"/>
      <c r="J82" s="48"/>
      <c r="K82" s="54">
        <f>+F82-G82-I82</f>
        <v>10602.789999999999</v>
      </c>
      <c r="L82" s="54">
        <f t="shared" si="21"/>
        <v>91.33651318991531</v>
      </c>
      <c r="N82" s="28"/>
      <c r="O82" s="28"/>
    </row>
    <row r="83" spans="1:15" ht="12.75">
      <c r="A83" s="21">
        <f t="shared" si="15"/>
        <v>71</v>
      </c>
      <c r="B83" s="51" t="s">
        <v>51</v>
      </c>
      <c r="C83" s="23">
        <v>1992</v>
      </c>
      <c r="D83" s="23">
        <v>9</v>
      </c>
      <c r="E83" s="23">
        <v>108</v>
      </c>
      <c r="F83" s="32">
        <v>6193</v>
      </c>
      <c r="G83" s="33">
        <v>603.9</v>
      </c>
      <c r="H83" s="26">
        <f t="shared" si="19"/>
        <v>9.75133214920071</v>
      </c>
      <c r="I83" s="26"/>
      <c r="J83" s="26"/>
      <c r="K83" s="27">
        <f>+F83-G83</f>
        <v>5589.1</v>
      </c>
      <c r="L83" s="27">
        <f t="shared" si="21"/>
        <v>90.2486678507993</v>
      </c>
      <c r="N83" s="28">
        <f t="shared" si="20"/>
        <v>6193</v>
      </c>
      <c r="O83" s="28">
        <f>F83-N83</f>
        <v>0</v>
      </c>
    </row>
    <row r="84" spans="1:15" ht="12.75">
      <c r="A84" s="21">
        <f t="shared" si="15"/>
        <v>72</v>
      </c>
      <c r="B84" s="51" t="s">
        <v>52</v>
      </c>
      <c r="C84" s="25">
        <v>1993</v>
      </c>
      <c r="D84" s="25">
        <v>10</v>
      </c>
      <c r="E84" s="25">
        <v>119</v>
      </c>
      <c r="F84" s="32">
        <v>5922.15</v>
      </c>
      <c r="G84" s="25">
        <v>642.15</v>
      </c>
      <c r="H84" s="26">
        <f t="shared" si="19"/>
        <v>10.843190395380056</v>
      </c>
      <c r="I84" s="26"/>
      <c r="J84" s="26"/>
      <c r="K84" s="27">
        <f>+F84-G84</f>
        <v>5280</v>
      </c>
      <c r="L84" s="27">
        <f t="shared" si="21"/>
        <v>89.15680960461995</v>
      </c>
      <c r="N84" s="28">
        <f t="shared" si="20"/>
        <v>5922.15</v>
      </c>
      <c r="O84" s="28">
        <f>F84-N84</f>
        <v>0</v>
      </c>
    </row>
    <row r="85" spans="1:15" ht="12.75">
      <c r="A85" s="21">
        <f t="shared" si="15"/>
        <v>73</v>
      </c>
      <c r="B85" s="45" t="s">
        <v>76</v>
      </c>
      <c r="C85" s="45" t="s">
        <v>77</v>
      </c>
      <c r="D85" s="34"/>
      <c r="E85" s="14"/>
      <c r="F85" s="46">
        <v>7247.64</v>
      </c>
      <c r="G85" s="47">
        <v>781.02</v>
      </c>
      <c r="H85" s="26">
        <f t="shared" si="19"/>
        <v>10.776197493252976</v>
      </c>
      <c r="I85" s="48"/>
      <c r="J85" s="26"/>
      <c r="K85" s="27">
        <f>+F85-G85-I85</f>
        <v>6466.620000000001</v>
      </c>
      <c r="L85" s="27">
        <f t="shared" si="21"/>
        <v>89.22380250674703</v>
      </c>
      <c r="N85" s="28"/>
      <c r="O85" s="28"/>
    </row>
    <row r="86" spans="1:15" ht="12.75">
      <c r="A86" s="21">
        <f t="shared" si="15"/>
        <v>74</v>
      </c>
      <c r="B86" s="51" t="s">
        <v>53</v>
      </c>
      <c r="C86" s="25">
        <v>1993</v>
      </c>
      <c r="D86" s="25">
        <v>10</v>
      </c>
      <c r="E86" s="25">
        <v>119</v>
      </c>
      <c r="F86" s="32">
        <v>6733.61</v>
      </c>
      <c r="G86" s="25">
        <v>797.81</v>
      </c>
      <c r="H86" s="26">
        <f t="shared" si="19"/>
        <v>11.84817653532058</v>
      </c>
      <c r="I86" s="26"/>
      <c r="J86" s="26"/>
      <c r="K86" s="27">
        <f>+F86-G86</f>
        <v>5935.799999999999</v>
      </c>
      <c r="L86" s="27">
        <f t="shared" si="21"/>
        <v>88.15182346467941</v>
      </c>
      <c r="N86" s="28">
        <f t="shared" si="20"/>
        <v>6733.609999999999</v>
      </c>
      <c r="O86" s="28">
        <f>F86-N86</f>
        <v>0</v>
      </c>
    </row>
    <row r="87" spans="1:15" ht="12.75">
      <c r="A87" s="21">
        <f t="shared" si="15"/>
        <v>75</v>
      </c>
      <c r="B87" s="51" t="s">
        <v>54</v>
      </c>
      <c r="C87" s="25">
        <v>1994</v>
      </c>
      <c r="D87" s="25">
        <v>10</v>
      </c>
      <c r="E87" s="25">
        <v>119</v>
      </c>
      <c r="F87" s="32">
        <v>6706.6</v>
      </c>
      <c r="G87" s="25">
        <v>794.2</v>
      </c>
      <c r="H87" s="26">
        <f t="shared" si="19"/>
        <v>11.842066024513166</v>
      </c>
      <c r="I87" s="26"/>
      <c r="J87" s="26"/>
      <c r="K87" s="27">
        <f>+F87-G87</f>
        <v>5912.400000000001</v>
      </c>
      <c r="L87" s="27">
        <f t="shared" si="21"/>
        <v>88.15793397548684</v>
      </c>
      <c r="N87" s="28">
        <f t="shared" si="20"/>
        <v>6706.6</v>
      </c>
      <c r="O87" s="28">
        <f>F87-N87</f>
        <v>0</v>
      </c>
    </row>
    <row r="88" spans="1:15" ht="12.75">
      <c r="A88" s="21">
        <f t="shared" si="15"/>
        <v>76</v>
      </c>
      <c r="B88" s="52" t="s">
        <v>64</v>
      </c>
      <c r="C88" s="34">
        <v>1994</v>
      </c>
      <c r="D88" s="34">
        <v>10</v>
      </c>
      <c r="E88" s="34">
        <v>119</v>
      </c>
      <c r="F88" s="35">
        <v>6726.4</v>
      </c>
      <c r="G88" s="36">
        <v>598.4</v>
      </c>
      <c r="H88" s="26">
        <f t="shared" si="19"/>
        <v>8.89628924833492</v>
      </c>
      <c r="I88" s="26"/>
      <c r="J88" s="26"/>
      <c r="K88" s="27">
        <f>+F88-G88</f>
        <v>6128</v>
      </c>
      <c r="L88" s="27">
        <f t="shared" si="21"/>
        <v>91.10371075166509</v>
      </c>
      <c r="N88" s="28">
        <f>G88+I88+K88</f>
        <v>6726.4</v>
      </c>
      <c r="O88" s="28">
        <f>F88-N88</f>
        <v>0</v>
      </c>
    </row>
    <row r="89" spans="1:15" ht="12.75">
      <c r="A89" s="21">
        <f t="shared" si="15"/>
        <v>77</v>
      </c>
      <c r="B89" s="51" t="s">
        <v>55</v>
      </c>
      <c r="C89" s="25">
        <v>1995</v>
      </c>
      <c r="D89" s="25">
        <v>10</v>
      </c>
      <c r="E89" s="25">
        <v>117</v>
      </c>
      <c r="F89" s="32">
        <v>6710.52</v>
      </c>
      <c r="G89" s="25">
        <v>969.6</v>
      </c>
      <c r="H89" s="26">
        <f t="shared" si="19"/>
        <v>14.448954775486847</v>
      </c>
      <c r="I89" s="26"/>
      <c r="J89" s="26"/>
      <c r="K89" s="27">
        <f>+F89-G89</f>
        <v>5740.92</v>
      </c>
      <c r="L89" s="27">
        <f t="shared" si="21"/>
        <v>85.55104522451315</v>
      </c>
      <c r="N89" s="28">
        <f t="shared" si="20"/>
        <v>6710.52</v>
      </c>
      <c r="O89" s="28">
        <f>F89-N89</f>
        <v>0</v>
      </c>
    </row>
    <row r="90" spans="1:15" ht="12.75">
      <c r="A90" s="21">
        <f t="shared" si="15"/>
        <v>78</v>
      </c>
      <c r="B90" s="45" t="s">
        <v>78</v>
      </c>
      <c r="C90" s="34"/>
      <c r="D90" s="34"/>
      <c r="E90" s="14"/>
      <c r="F90" s="46">
        <v>6810.4</v>
      </c>
      <c r="G90" s="47">
        <v>646.1</v>
      </c>
      <c r="H90" s="26">
        <f t="shared" si="19"/>
        <v>9.486961118289676</v>
      </c>
      <c r="I90" s="48"/>
      <c r="J90" s="26"/>
      <c r="K90" s="27">
        <f>+F90-G90-I90</f>
        <v>6164.299999999999</v>
      </c>
      <c r="L90" s="27">
        <f t="shared" si="21"/>
        <v>90.51303888171032</v>
      </c>
      <c r="N90" s="28"/>
      <c r="O90" s="28"/>
    </row>
    <row r="91" spans="1:15" ht="12.75">
      <c r="A91" s="21">
        <f t="shared" si="15"/>
        <v>79</v>
      </c>
      <c r="B91" s="45" t="s">
        <v>79</v>
      </c>
      <c r="C91" s="34"/>
      <c r="D91" s="34"/>
      <c r="E91" s="14"/>
      <c r="F91" s="46">
        <v>6782.51</v>
      </c>
      <c r="G91" s="47">
        <v>844.9</v>
      </c>
      <c r="H91" s="26">
        <f t="shared" si="19"/>
        <v>12.457040240265034</v>
      </c>
      <c r="I91" s="48"/>
      <c r="J91" s="26"/>
      <c r="K91" s="27">
        <f>+F91-G91-I91</f>
        <v>5937.610000000001</v>
      </c>
      <c r="L91" s="27">
        <f t="shared" si="21"/>
        <v>87.54295975973497</v>
      </c>
      <c r="N91" s="28"/>
      <c r="O91" s="28"/>
    </row>
    <row r="92" spans="1:15" ht="12.75">
      <c r="A92" s="21">
        <f t="shared" si="15"/>
        <v>80</v>
      </c>
      <c r="B92" s="51" t="s">
        <v>56</v>
      </c>
      <c r="C92" s="25">
        <v>1998</v>
      </c>
      <c r="D92" s="25">
        <v>10</v>
      </c>
      <c r="E92" s="25">
        <v>120</v>
      </c>
      <c r="F92" s="32">
        <v>6734.45</v>
      </c>
      <c r="G92" s="33"/>
      <c r="H92" s="26">
        <f t="shared" si="19"/>
        <v>0</v>
      </c>
      <c r="I92" s="26">
        <v>423</v>
      </c>
      <c r="J92" s="26">
        <f>I92/F92*100</f>
        <v>6.281136544186978</v>
      </c>
      <c r="K92" s="27">
        <f>+F92-G92-I92</f>
        <v>6311.45</v>
      </c>
      <c r="L92" s="27">
        <f t="shared" si="21"/>
        <v>93.71886345581302</v>
      </c>
      <c r="N92" s="28">
        <f t="shared" si="20"/>
        <v>6734.45</v>
      </c>
      <c r="O92" s="28">
        <f>F92-N92</f>
        <v>0</v>
      </c>
    </row>
    <row r="93" spans="1:15" ht="12.75">
      <c r="A93" s="21">
        <f t="shared" si="15"/>
        <v>81</v>
      </c>
      <c r="B93" s="45" t="s">
        <v>80</v>
      </c>
      <c r="C93" s="34"/>
      <c r="D93" s="34"/>
      <c r="E93" s="14"/>
      <c r="F93" s="46">
        <v>5378.21</v>
      </c>
      <c r="G93" s="47"/>
      <c r="H93" s="26">
        <f t="shared" si="19"/>
        <v>0</v>
      </c>
      <c r="I93" s="48">
        <v>419.5</v>
      </c>
      <c r="J93" s="26">
        <f>I93/F93*100</f>
        <v>7.799992934452169</v>
      </c>
      <c r="K93" s="27">
        <f>+F93-G93-I93</f>
        <v>4958.71</v>
      </c>
      <c r="L93" s="27">
        <f t="shared" si="21"/>
        <v>92.20000706554782</v>
      </c>
      <c r="N93" s="28"/>
      <c r="O93" s="28"/>
    </row>
    <row r="94" spans="1:15" ht="12.75">
      <c r="A94" s="21">
        <f t="shared" si="15"/>
        <v>82</v>
      </c>
      <c r="B94" s="51" t="s">
        <v>57</v>
      </c>
      <c r="C94" s="25">
        <v>1995</v>
      </c>
      <c r="D94" s="25">
        <v>10</v>
      </c>
      <c r="E94" s="25">
        <v>119</v>
      </c>
      <c r="F94" s="32">
        <v>7260.22</v>
      </c>
      <c r="G94" s="25">
        <v>776.43</v>
      </c>
      <c r="H94" s="26">
        <f aca="true" t="shared" si="22" ref="H94:H106">G94/F94*100</f>
        <v>10.694304029354482</v>
      </c>
      <c r="I94" s="26"/>
      <c r="J94" s="26"/>
      <c r="K94" s="27">
        <f>+F94-G94</f>
        <v>6483.79</v>
      </c>
      <c r="L94" s="27">
        <f t="shared" si="21"/>
        <v>89.30569597064552</v>
      </c>
      <c r="N94" s="28">
        <f t="shared" si="20"/>
        <v>7260.22</v>
      </c>
      <c r="O94" s="28">
        <f>F94-N94</f>
        <v>0</v>
      </c>
    </row>
    <row r="95" spans="1:15" ht="12.75">
      <c r="A95" s="21">
        <f t="shared" si="15"/>
        <v>83</v>
      </c>
      <c r="B95" s="45" t="s">
        <v>81</v>
      </c>
      <c r="C95" s="34"/>
      <c r="D95" s="34"/>
      <c r="E95" s="14"/>
      <c r="F95" s="46">
        <v>6605.4</v>
      </c>
      <c r="G95" s="47">
        <v>434.42</v>
      </c>
      <c r="H95" s="26">
        <f t="shared" si="22"/>
        <v>6.576740242831623</v>
      </c>
      <c r="I95" s="48"/>
      <c r="J95" s="26"/>
      <c r="K95" s="27">
        <f>+F95-G95-I95</f>
        <v>6170.98</v>
      </c>
      <c r="L95" s="27">
        <f t="shared" si="21"/>
        <v>93.42325975716838</v>
      </c>
      <c r="N95" s="28"/>
      <c r="O95" s="28"/>
    </row>
    <row r="96" spans="1:15" ht="12.75">
      <c r="A96" s="21">
        <f t="shared" si="15"/>
        <v>84</v>
      </c>
      <c r="B96" s="51" t="s">
        <v>58</v>
      </c>
      <c r="C96" s="25">
        <v>2000</v>
      </c>
      <c r="D96" s="25">
        <v>6</v>
      </c>
      <c r="E96" s="25">
        <v>66</v>
      </c>
      <c r="F96" s="32">
        <v>4518.9</v>
      </c>
      <c r="G96" s="25">
        <v>0</v>
      </c>
      <c r="H96" s="26">
        <f t="shared" si="22"/>
        <v>0</v>
      </c>
      <c r="I96" s="26"/>
      <c r="J96" s="26"/>
      <c r="K96" s="27">
        <f>+F96-G96</f>
        <v>4518.9</v>
      </c>
      <c r="L96" s="27">
        <f t="shared" si="21"/>
        <v>100</v>
      </c>
      <c r="N96" s="28">
        <f t="shared" si="20"/>
        <v>4518.9</v>
      </c>
      <c r="O96" s="28">
        <f aca="true" t="shared" si="23" ref="O96:O103">F96-N96</f>
        <v>0</v>
      </c>
    </row>
    <row r="97" spans="1:15" ht="12.75">
      <c r="A97" s="21">
        <f t="shared" si="15"/>
        <v>85</v>
      </c>
      <c r="B97" s="51" t="s">
        <v>59</v>
      </c>
      <c r="C97" s="25">
        <v>2000</v>
      </c>
      <c r="D97" s="25">
        <v>5</v>
      </c>
      <c r="E97" s="25">
        <v>15</v>
      </c>
      <c r="F97" s="32">
        <v>1154.4</v>
      </c>
      <c r="G97" s="59"/>
      <c r="H97" s="26">
        <f t="shared" si="22"/>
        <v>0</v>
      </c>
      <c r="I97" s="26">
        <v>151.9</v>
      </c>
      <c r="J97" s="26">
        <f>I97/F97*100</f>
        <v>13.158350658350656</v>
      </c>
      <c r="K97" s="27">
        <f>+F97-G97-I97</f>
        <v>1002.5000000000001</v>
      </c>
      <c r="L97" s="27">
        <f t="shared" si="21"/>
        <v>86.84164934164934</v>
      </c>
      <c r="N97" s="28">
        <f t="shared" si="20"/>
        <v>1154.4</v>
      </c>
      <c r="O97" s="28">
        <f t="shared" si="23"/>
        <v>0</v>
      </c>
    </row>
    <row r="98" spans="1:15" ht="12.75">
      <c r="A98" s="21">
        <f t="shared" si="15"/>
        <v>86</v>
      </c>
      <c r="B98" s="51" t="s">
        <v>60</v>
      </c>
      <c r="C98" s="25">
        <v>2000</v>
      </c>
      <c r="D98" s="25">
        <v>5</v>
      </c>
      <c r="E98" s="25">
        <v>15</v>
      </c>
      <c r="F98" s="32">
        <v>1155</v>
      </c>
      <c r="G98" s="33"/>
      <c r="H98" s="26">
        <f t="shared" si="22"/>
        <v>0</v>
      </c>
      <c r="I98" s="26">
        <v>84.3</v>
      </c>
      <c r="J98" s="26">
        <f>I98/F98*100</f>
        <v>7.298701298701299</v>
      </c>
      <c r="K98" s="27">
        <f>+F98-G98-I98</f>
        <v>1070.7</v>
      </c>
      <c r="L98" s="27">
        <f t="shared" si="21"/>
        <v>92.70129870129871</v>
      </c>
      <c r="N98" s="28">
        <f t="shared" si="20"/>
        <v>1155</v>
      </c>
      <c r="O98" s="28">
        <f t="shared" si="23"/>
        <v>0</v>
      </c>
    </row>
    <row r="99" spans="1:15" ht="12.75">
      <c r="A99" s="21">
        <f t="shared" si="15"/>
        <v>87</v>
      </c>
      <c r="B99" s="51" t="s">
        <v>61</v>
      </c>
      <c r="C99" s="25">
        <v>2000</v>
      </c>
      <c r="D99" s="25">
        <v>6</v>
      </c>
      <c r="E99" s="25">
        <v>66</v>
      </c>
      <c r="F99" s="32">
        <v>4530.4</v>
      </c>
      <c r="G99" s="25">
        <v>0</v>
      </c>
      <c r="H99" s="26">
        <f t="shared" si="22"/>
        <v>0</v>
      </c>
      <c r="I99" s="26"/>
      <c r="J99" s="26"/>
      <c r="K99" s="27">
        <f>+F99-G99</f>
        <v>4530.4</v>
      </c>
      <c r="L99" s="27">
        <f t="shared" si="21"/>
        <v>100</v>
      </c>
      <c r="N99" s="28">
        <f t="shared" si="20"/>
        <v>4530.4</v>
      </c>
      <c r="O99" s="28">
        <f t="shared" si="23"/>
        <v>0</v>
      </c>
    </row>
    <row r="100" spans="1:15" ht="12.75">
      <c r="A100" s="21">
        <f t="shared" si="15"/>
        <v>88</v>
      </c>
      <c r="B100" s="51" t="s">
        <v>63</v>
      </c>
      <c r="C100" s="25">
        <v>2002</v>
      </c>
      <c r="D100" s="25">
        <v>9</v>
      </c>
      <c r="E100" s="25">
        <v>144</v>
      </c>
      <c r="F100" s="32">
        <v>10257.18</v>
      </c>
      <c r="G100" s="33"/>
      <c r="H100" s="26">
        <f t="shared" si="22"/>
        <v>0</v>
      </c>
      <c r="I100" s="26">
        <v>2544.5</v>
      </c>
      <c r="J100" s="26">
        <f>I100/F100*100</f>
        <v>24.807013233656814</v>
      </c>
      <c r="K100" s="27">
        <f>+F100-G100-I100</f>
        <v>7712.68</v>
      </c>
      <c r="L100" s="27">
        <f t="shared" si="21"/>
        <v>75.19298676634318</v>
      </c>
      <c r="N100" s="28">
        <f t="shared" si="20"/>
        <v>10257.18</v>
      </c>
      <c r="O100" s="28">
        <f t="shared" si="23"/>
        <v>0</v>
      </c>
    </row>
    <row r="101" spans="1:15" ht="12.75">
      <c r="A101" s="21">
        <f t="shared" si="15"/>
        <v>89</v>
      </c>
      <c r="B101" s="51" t="s">
        <v>65</v>
      </c>
      <c r="C101" s="25">
        <v>1975</v>
      </c>
      <c r="D101" s="25">
        <v>5</v>
      </c>
      <c r="E101" s="25">
        <v>75</v>
      </c>
      <c r="F101" s="32">
        <v>3455.6</v>
      </c>
      <c r="G101" s="25">
        <v>235.9</v>
      </c>
      <c r="H101" s="26">
        <f t="shared" si="22"/>
        <v>6.826600300960759</v>
      </c>
      <c r="I101" s="26"/>
      <c r="J101" s="26"/>
      <c r="K101" s="27">
        <f>+F101-G101</f>
        <v>3219.7</v>
      </c>
      <c r="L101" s="27">
        <f t="shared" si="21"/>
        <v>93.17339969903924</v>
      </c>
      <c r="N101" s="28">
        <f t="shared" si="20"/>
        <v>3455.6</v>
      </c>
      <c r="O101" s="28">
        <f t="shared" si="23"/>
        <v>0</v>
      </c>
    </row>
    <row r="102" spans="1:15" ht="12.75" customHeight="1">
      <c r="A102" s="21">
        <f t="shared" si="15"/>
        <v>90</v>
      </c>
      <c r="B102" s="51" t="s">
        <v>66</v>
      </c>
      <c r="C102" s="34">
        <v>1976</v>
      </c>
      <c r="D102" s="34">
        <v>5</v>
      </c>
      <c r="E102" s="34">
        <v>75</v>
      </c>
      <c r="F102" s="35">
        <v>3460.3</v>
      </c>
      <c r="G102" s="34">
        <v>378.3</v>
      </c>
      <c r="H102" s="26">
        <f t="shared" si="22"/>
        <v>10.932578100164726</v>
      </c>
      <c r="I102" s="26"/>
      <c r="J102" s="26"/>
      <c r="K102" s="27">
        <f>+F102-G102</f>
        <v>3082</v>
      </c>
      <c r="L102" s="27">
        <f t="shared" si="21"/>
        <v>89.06742189983528</v>
      </c>
      <c r="N102" s="28">
        <f t="shared" si="20"/>
        <v>3460.3</v>
      </c>
      <c r="O102" s="28">
        <f t="shared" si="23"/>
        <v>0</v>
      </c>
    </row>
    <row r="103" spans="1:15" ht="12.75">
      <c r="A103" s="21">
        <f t="shared" si="15"/>
        <v>91</v>
      </c>
      <c r="B103" s="51" t="s">
        <v>67</v>
      </c>
      <c r="C103" s="25">
        <v>1978</v>
      </c>
      <c r="D103" s="25">
        <v>5</v>
      </c>
      <c r="E103" s="25">
        <v>75</v>
      </c>
      <c r="F103" s="32">
        <v>3438.8</v>
      </c>
      <c r="G103" s="25">
        <v>159.8</v>
      </c>
      <c r="H103" s="26">
        <f t="shared" si="22"/>
        <v>4.646969873211586</v>
      </c>
      <c r="I103" s="26"/>
      <c r="J103" s="26"/>
      <c r="K103" s="27">
        <f>+F103-G103</f>
        <v>3279</v>
      </c>
      <c r="L103" s="27">
        <f t="shared" si="21"/>
        <v>95.35303012678841</v>
      </c>
      <c r="N103" s="28">
        <f t="shared" si="20"/>
        <v>3438.8</v>
      </c>
      <c r="O103" s="28">
        <f t="shared" si="23"/>
        <v>0</v>
      </c>
    </row>
    <row r="104" spans="1:15" ht="12.75">
      <c r="A104" s="21">
        <f t="shared" si="15"/>
        <v>92</v>
      </c>
      <c r="B104" s="55" t="s">
        <v>95</v>
      </c>
      <c r="C104" s="34"/>
      <c r="D104" s="34"/>
      <c r="E104" s="14"/>
      <c r="F104" s="46">
        <v>4479.9</v>
      </c>
      <c r="G104" s="47">
        <v>727.2</v>
      </c>
      <c r="H104" s="26">
        <f t="shared" si="22"/>
        <v>16.23250518984799</v>
      </c>
      <c r="I104" s="48"/>
      <c r="J104" s="26"/>
      <c r="K104" s="27">
        <f>+F104-G104-I104</f>
        <v>3752.7</v>
      </c>
      <c r="L104" s="27">
        <f>K104/F104*100</f>
        <v>83.76749481015202</v>
      </c>
      <c r="N104" s="28"/>
      <c r="O104" s="28"/>
    </row>
    <row r="105" spans="1:15" ht="12.75">
      <c r="A105" s="21">
        <f t="shared" si="15"/>
        <v>93</v>
      </c>
      <c r="B105" s="45" t="s">
        <v>82</v>
      </c>
      <c r="C105" s="34"/>
      <c r="D105" s="34"/>
      <c r="E105" s="14"/>
      <c r="F105" s="46">
        <v>1558.5</v>
      </c>
      <c r="G105" s="47">
        <v>0</v>
      </c>
      <c r="H105" s="26">
        <f t="shared" si="22"/>
        <v>0</v>
      </c>
      <c r="I105" s="48"/>
      <c r="J105" s="26"/>
      <c r="K105" s="27">
        <f>+F105-G105-I105</f>
        <v>1558.5</v>
      </c>
      <c r="L105" s="27">
        <f>K105/F105*100</f>
        <v>100</v>
      </c>
      <c r="N105" s="28"/>
      <c r="O105" s="28"/>
    </row>
    <row r="106" spans="1:15" ht="12.75">
      <c r="A106" s="21">
        <f t="shared" si="15"/>
        <v>94</v>
      </c>
      <c r="B106" s="57" t="s">
        <v>83</v>
      </c>
      <c r="C106" s="34"/>
      <c r="D106" s="34"/>
      <c r="E106" s="14"/>
      <c r="F106" s="46">
        <v>1530.5</v>
      </c>
      <c r="G106" s="47">
        <v>0</v>
      </c>
      <c r="H106" s="26">
        <f t="shared" si="22"/>
        <v>0</v>
      </c>
      <c r="I106" s="58"/>
      <c r="J106" s="26"/>
      <c r="K106" s="53">
        <f>+F106-G106-I106</f>
        <v>1530.5</v>
      </c>
      <c r="L106" s="53">
        <f>K106/F106*100</f>
        <v>100</v>
      </c>
      <c r="N106" s="28"/>
      <c r="O106" s="28"/>
    </row>
    <row r="107" spans="1:15" ht="7.5" customHeight="1" thickBot="1">
      <c r="A107" s="11"/>
      <c r="B107" s="20"/>
      <c r="C107" s="37"/>
      <c r="D107" s="37"/>
      <c r="E107" s="37"/>
      <c r="F107" s="35"/>
      <c r="G107" s="38"/>
      <c r="H107" s="38"/>
      <c r="I107" s="38"/>
      <c r="J107" s="38"/>
      <c r="K107" s="38"/>
      <c r="L107" s="38"/>
      <c r="N107" s="28">
        <f t="shared" si="20"/>
        <v>0</v>
      </c>
      <c r="O107" s="28">
        <f>F107-N107</f>
        <v>0</v>
      </c>
    </row>
    <row r="108" spans="1:15" ht="7.5" customHeight="1">
      <c r="A108" s="5"/>
      <c r="B108" s="18"/>
      <c r="C108" s="40"/>
      <c r="D108" s="40"/>
      <c r="E108" s="40"/>
      <c r="F108" s="41"/>
      <c r="G108" s="20"/>
      <c r="H108" s="20"/>
      <c r="I108" s="20"/>
      <c r="J108" s="20"/>
      <c r="K108" s="20"/>
      <c r="L108" s="20"/>
      <c r="N108" s="28">
        <f t="shared" si="20"/>
        <v>0</v>
      </c>
      <c r="O108" s="28">
        <f>F108-N108</f>
        <v>0</v>
      </c>
    </row>
    <row r="109" spans="1:15" ht="12.75">
      <c r="A109" s="11"/>
      <c r="B109" s="19" t="s">
        <v>69</v>
      </c>
      <c r="C109" s="42"/>
      <c r="D109" s="42"/>
      <c r="E109" s="42"/>
      <c r="F109" s="43">
        <f>SUM(F10:F106)</f>
        <v>380856.4400000002</v>
      </c>
      <c r="G109" s="43">
        <f>SUM(G10:G106)</f>
        <v>31474.050000000007</v>
      </c>
      <c r="H109" s="43"/>
      <c r="I109" s="43">
        <f>SUM(I10:I106)</f>
        <v>5230.49</v>
      </c>
      <c r="J109" s="43"/>
      <c r="K109" s="43">
        <f>SUM(K10:K106)</f>
        <v>344151.89999999997</v>
      </c>
      <c r="L109" s="43"/>
      <c r="N109" s="28">
        <f t="shared" si="20"/>
        <v>380856.43999999994</v>
      </c>
      <c r="O109" s="28">
        <f>F109-N109</f>
        <v>0</v>
      </c>
    </row>
    <row r="110" spans="1:12" ht="6" customHeight="1" thickBot="1">
      <c r="A110" s="44"/>
      <c r="B110" s="38"/>
      <c r="C110" s="39"/>
      <c r="D110" s="39"/>
      <c r="E110" s="39"/>
      <c r="F110" s="38"/>
      <c r="G110" s="38"/>
      <c r="H110" s="38"/>
      <c r="I110" s="38"/>
      <c r="J110" s="38"/>
      <c r="K110" s="38"/>
      <c r="L110" s="38"/>
    </row>
    <row r="112" ht="12.75">
      <c r="G112" t="s">
        <v>70</v>
      </c>
    </row>
    <row r="113" ht="12.75">
      <c r="F113" s="28">
        <f>+G109+I109+K109</f>
        <v>380856.43999999994</v>
      </c>
    </row>
    <row r="115" ht="12.75">
      <c r="F115" s="28"/>
    </row>
    <row r="121" spans="7:10" ht="12.75">
      <c r="G121" s="28"/>
      <c r="H121" s="28"/>
      <c r="I121" s="28"/>
      <c r="J121" s="28"/>
    </row>
  </sheetData>
  <sheetProtection/>
  <mergeCells count="4">
    <mergeCell ref="A2:L2"/>
    <mergeCell ref="F4:F7"/>
    <mergeCell ref="G4:G5"/>
    <mergeCell ref="K4:K5"/>
  </mergeCells>
  <printOptions horizontalCentered="1"/>
  <pageMargins left="0" right="0" top="0.984251968503937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cp:lastPrinted>2013-11-22T12:07:26Z</cp:lastPrinted>
  <dcterms:created xsi:type="dcterms:W3CDTF">2010-10-08T12:19:01Z</dcterms:created>
  <dcterms:modified xsi:type="dcterms:W3CDTF">2014-11-14T13:20:05Z</dcterms:modified>
  <cp:category/>
  <cp:version/>
  <cp:contentType/>
  <cp:contentStatus/>
</cp:coreProperties>
</file>