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<sst xmlns="http://schemas.openxmlformats.org/spreadsheetml/2006/main" count="66" uniqueCount="60">
  <si>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</si>
  <si>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</si>
  <si>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</si>
  <si>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</si>
  <si>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</si>
  <si>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</si>
  <si>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</si>
  <si>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</si>
  <si>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</si>
  <si>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</si>
  <si>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</si>
  <si>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</si>
  <si>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</si>
  <si>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</si>
  <si>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</si>
  <si>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</si>
  <si>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</si>
  <si>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Н/2009-85 от 01.05.2009г.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</si>
  <si>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</si>
  <si>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</si>
  <si>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</si>
  <si>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</si>
  <si>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</si>
  <si>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</si>
  <si>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</si>
  <si>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</si>
  <si>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</si>
  <si>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</si>
  <si>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</si>
  <si>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</si>
  <si>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</si>
  <si>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</si>
  <si>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имущества жилого дома № 6/1  по ул. Центральная с 01.05.2009г. по 31.12.2009г.</t>
  </si>
  <si>
    <t>Задолженность населения на 01.05.2009г.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</si>
  <si>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</si>
  <si>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</si>
  <si>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</si>
  <si>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</si>
  <si>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</si>
  <si>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</si>
  <si>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</si>
  <si>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</si>
  <si>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</si>
  <si>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</si>
  <si>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</si>
  <si>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</si>
  <si>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6/1 по ул. Центральная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</si>
  <si>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</si>
  <si>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</si>
  <si>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</si>
  <si>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</si>
  <si>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369.05 </t>
    </r>
    <r>
      <rPr>
        <sz val="10"/>
        <rFont val="Arial Cyr"/>
        <family val="0"/>
      </rPr>
      <t>тыс.рублей, в том числе:</t>
    </r>
  </si>
  <si>
    <t xml:space="preserve"> - замена дверей и установка решеток - 6 шт.</t>
  </si>
  <si>
    <t xml:space="preserve"> - устройство пандусов - 3 шт.</t>
  </si>
  <si>
    <t xml:space="preserve"> - остекление - 9 м2</t>
  </si>
  <si>
    <t xml:space="preserve"> - ремонт кровли - 2.85 м2</t>
  </si>
  <si>
    <t xml:space="preserve"> - ремонт запорной арматуры - 2 шт.</t>
  </si>
  <si>
    <t xml:space="preserve"> - проверка сопротивления изоляции - 3+грщ.</t>
  </si>
  <si>
    <t xml:space="preserve"> - подготовка дома к сезонной эксплуатации </t>
  </si>
  <si>
    <t xml:space="preserve"> - аварийное обслуживание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</si>
</sst>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5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31" fillId="0" borderId="0" xfId="52">
      <alignment/>
      <protection/>
    </xf>
    <xf numFmtId="0" fontId="31" fillId="0" borderId="16" xfId="52" applyBorder="1" applyAlignment="1">
      <alignment horizontal="center" vertical="center" wrapText="1"/>
      <protection/>
    </xf>
    <xf numFmtId="0" fontId="39" fillId="0" borderId="16" xfId="52" applyFont="1" applyBorder="1" applyAlignment="1">
      <alignment horizontal="center" vertical="center"/>
      <protection/>
    </xf>
    <xf numFmtId="0" fontId="31" fillId="0" borderId="0" xfId="52" applyBorder="1">
      <alignment/>
      <protection/>
    </xf>
    <xf numFmtId="0" fontId="7" fillId="0" borderId="15" xfId="0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right" vertical="top" wrapText="1"/>
    </xf>
    <xf numFmtId="0" fontId="39" fillId="0" borderId="0" xfId="52" applyFont="1">
      <alignment/>
      <protection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9" fillId="0" borderId="0" xfId="52" applyFont="1" applyAlignment="1">
      <alignment horizontal="center"/>
      <protection/>
    </xf>
    <xf numFmtId="0" fontId="31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625" style="28" customWidth="1"/>
    <col min="4" max="4" width="14.875" style="28" customWidth="1"/>
    <col min="5" max="5" width="11.25390625" style="28" customWidth="1"/>
    <col min="6" max="6" width="12.375" style="28" customWidth="1"/>
    <col min="7" max="7" width="12.25390625" style="28" customWidth="1"/>
    <col min="8" max="8" width="15.625" style="28" customWidth="1"/>
    <col min="9" max="9" width="22.625" style="28" customWidth="1"/>
    <col min="10" max="10" width="10.125" style="0" bestFit="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41" t="s">
        <v>1</v>
      </c>
      <c r="D5" s="41"/>
      <c r="E5" s="41"/>
      <c r="F5" s="41"/>
      <c r="G5" s="41"/>
      <c r="H5" s="41"/>
      <c r="I5" s="41"/>
    </row>
    <row r="6" spans="3:9" ht="12.75">
      <c r="C6" s="42" t="s">
        <v>2</v>
      </c>
      <c r="D6" s="42"/>
      <c r="E6" s="42"/>
      <c r="F6" s="42"/>
      <c r="G6" s="42"/>
      <c r="H6" s="42"/>
      <c r="I6" s="42"/>
    </row>
    <row r="7" spans="3:9" ht="13.5" thickBot="1">
      <c r="C7" s="42" t="s">
        <v>32</v>
      </c>
      <c r="D7" s="42"/>
      <c r="E7" s="42"/>
      <c r="F7" s="42"/>
      <c r="G7" s="42"/>
      <c r="H7" s="42"/>
      <c r="I7" s="42"/>
    </row>
    <row r="8" spans="3:9" ht="6" customHeight="1" hidden="1" thickBot="1">
      <c r="C8" s="43"/>
      <c r="D8" s="43"/>
      <c r="E8" s="43"/>
      <c r="F8" s="43"/>
      <c r="G8" s="43"/>
      <c r="H8" s="43"/>
      <c r="I8" s="43"/>
    </row>
    <row r="9" spans="3:9" ht="39.75" customHeight="1" thickBot="1">
      <c r="C9" s="8" t="s">
        <v>3</v>
      </c>
      <c r="D9" s="9" t="s">
        <v>33</v>
      </c>
      <c r="E9" s="10" t="s">
        <v>34</v>
      </c>
      <c r="F9" s="10" t="s">
        <v>35</v>
      </c>
      <c r="G9" s="10" t="s">
        <v>4</v>
      </c>
      <c r="H9" s="10" t="s">
        <v>36</v>
      </c>
      <c r="I9" s="8" t="s">
        <v>5</v>
      </c>
    </row>
    <row r="10" spans="3:9" ht="12" customHeight="1" thickBot="1">
      <c r="C10" s="44" t="s">
        <v>6</v>
      </c>
      <c r="D10" s="45"/>
      <c r="E10" s="45"/>
      <c r="F10" s="45"/>
      <c r="G10" s="45"/>
      <c r="H10" s="45"/>
      <c r="I10" s="46"/>
    </row>
    <row r="11" spans="3:9" ht="13.5" customHeight="1" thickBot="1">
      <c r="C11" s="11" t="s">
        <v>7</v>
      </c>
      <c r="D11" s="34">
        <v>0</v>
      </c>
      <c r="E11" s="12">
        <f>604284.75+12847.9-35521.98</f>
        <v>581610.67</v>
      </c>
      <c r="F11" s="12">
        <f>498780.4+12847.9-1366.8</f>
        <v>510261.50000000006</v>
      </c>
      <c r="G11" s="12">
        <f>+F11</f>
        <v>510261.50000000006</v>
      </c>
      <c r="H11" s="12">
        <f>+D11+E11-F11</f>
        <v>71349.16999999998</v>
      </c>
      <c r="I11" s="36" t="s">
        <v>8</v>
      </c>
    </row>
    <row r="12" spans="3:9" ht="13.5" customHeight="1" thickBot="1">
      <c r="C12" s="11" t="s">
        <v>9</v>
      </c>
      <c r="D12" s="34">
        <v>0</v>
      </c>
      <c r="E12" s="13">
        <f>607114.12+21441.73-45461.4</f>
        <v>583094.45</v>
      </c>
      <c r="F12" s="13">
        <f>466100.4+21441.73+57.4</f>
        <v>487599.53</v>
      </c>
      <c r="G12" s="12">
        <f>+F12</f>
        <v>487599.53</v>
      </c>
      <c r="H12" s="12">
        <f>+D12+E12-F12</f>
        <v>95494.91999999993</v>
      </c>
      <c r="I12" s="40"/>
    </row>
    <row r="13" spans="3:9" ht="13.5" customHeight="1" thickBot="1">
      <c r="C13" s="11" t="s">
        <v>10</v>
      </c>
      <c r="D13" s="34">
        <v>0</v>
      </c>
      <c r="E13" s="13">
        <f>202928.36+7710.65-10322.83</f>
        <v>200316.18</v>
      </c>
      <c r="F13" s="13">
        <f>172489.72+7710.65+34.3</f>
        <v>180234.66999999998</v>
      </c>
      <c r="G13" s="12">
        <f>+F13</f>
        <v>180234.66999999998</v>
      </c>
      <c r="H13" s="12">
        <f>+D13+E13-F13</f>
        <v>20081.51000000001</v>
      </c>
      <c r="I13" s="36" t="s">
        <v>11</v>
      </c>
    </row>
    <row r="14" spans="3:9" ht="13.5" customHeight="1" thickBot="1">
      <c r="C14" s="11" t="s">
        <v>12</v>
      </c>
      <c r="D14" s="34">
        <v>0</v>
      </c>
      <c r="E14" s="13">
        <f>42630.76+1516.88-3262.14+67850.47+2578.16-3420.58</f>
        <v>107893.55</v>
      </c>
      <c r="F14" s="13">
        <f>32833.64+1516.88+3.93+57676.6+2578.16+11.47</f>
        <v>94620.68</v>
      </c>
      <c r="G14" s="12">
        <f>+F14</f>
        <v>94620.68</v>
      </c>
      <c r="H14" s="12">
        <f>+D14+E14-F14</f>
        <v>13272.87000000001</v>
      </c>
      <c r="I14" s="37"/>
    </row>
    <row r="15" spans="3:9" ht="13.5" thickBot="1">
      <c r="C15" s="11" t="s">
        <v>13</v>
      </c>
      <c r="D15" s="14">
        <f>SUM(D11:D14)</f>
        <v>0</v>
      </c>
      <c r="E15" s="14">
        <f>SUM(E11:E14)</f>
        <v>1472914.85</v>
      </c>
      <c r="F15" s="14">
        <f>SUM(F11:F14)</f>
        <v>1272716.38</v>
      </c>
      <c r="G15" s="14">
        <f>SUM(G11:G14)</f>
        <v>1272716.38</v>
      </c>
      <c r="H15" s="14">
        <f>SUM(H11:H14)</f>
        <v>200198.4699999999</v>
      </c>
      <c r="I15" s="11"/>
    </row>
    <row r="16" spans="3:9" ht="13.5" customHeight="1" thickBot="1">
      <c r="C16" s="38" t="s">
        <v>14</v>
      </c>
      <c r="D16" s="38"/>
      <c r="E16" s="38"/>
      <c r="F16" s="38"/>
      <c r="G16" s="38"/>
      <c r="H16" s="38"/>
      <c r="I16" s="38"/>
    </row>
    <row r="17" spans="3:9" ht="39" customHeight="1" thickBot="1">
      <c r="C17" s="15" t="s">
        <v>3</v>
      </c>
      <c r="D17" s="16" t="s">
        <v>33</v>
      </c>
      <c r="E17" s="33" t="s">
        <v>34</v>
      </c>
      <c r="F17" s="33" t="s">
        <v>35</v>
      </c>
      <c r="G17" s="33" t="s">
        <v>37</v>
      </c>
      <c r="H17" s="33" t="s">
        <v>36</v>
      </c>
      <c r="I17" s="16" t="s">
        <v>15</v>
      </c>
    </row>
    <row r="18" spans="3:9" ht="21" customHeight="1" thickBot="1">
      <c r="C18" s="8" t="s">
        <v>16</v>
      </c>
      <c r="D18" s="34">
        <v>0</v>
      </c>
      <c r="E18" s="17">
        <f>568774.43+41754.67-34.61</f>
        <v>610494.4900000001</v>
      </c>
      <c r="F18" s="17">
        <f>516158.39+41754.67+204.94</f>
        <v>558118</v>
      </c>
      <c r="G18" s="12">
        <f aca="true" t="shared" si="0" ref="G18:G25">+F18</f>
        <v>558118</v>
      </c>
      <c r="H18" s="17">
        <f>+D18+E18-F18</f>
        <v>52376.49000000011</v>
      </c>
      <c r="I18" s="39" t="s">
        <v>17</v>
      </c>
    </row>
    <row r="19" spans="3:10" ht="18.75" customHeight="1" thickBot="1">
      <c r="C19" s="11" t="s">
        <v>18</v>
      </c>
      <c r="D19" s="34">
        <v>0</v>
      </c>
      <c r="E19" s="12">
        <f>213848.54+15698.59-13.01</f>
        <v>229534.12</v>
      </c>
      <c r="F19" s="12">
        <f>194066.08+15698.59+77.05</f>
        <v>209841.71999999997</v>
      </c>
      <c r="G19" s="18">
        <f>+F19</f>
        <v>209841.71999999997</v>
      </c>
      <c r="H19" s="17">
        <f aca="true" t="shared" si="1" ref="H19:H25">+D19+E19-F19</f>
        <v>19692.400000000023</v>
      </c>
      <c r="I19" s="40"/>
      <c r="J19" s="19"/>
    </row>
    <row r="20" spans="3:9" ht="13.5" hidden="1" thickBot="1">
      <c r="C20" s="15" t="s">
        <v>19</v>
      </c>
      <c r="D20" s="34">
        <v>0</v>
      </c>
      <c r="E20" s="12"/>
      <c r="F20" s="12"/>
      <c r="G20" s="12">
        <f t="shared" si="0"/>
        <v>0</v>
      </c>
      <c r="H20" s="17">
        <f t="shared" si="1"/>
        <v>0</v>
      </c>
      <c r="I20" s="20"/>
    </row>
    <row r="21" spans="3:9" ht="13.5" thickBot="1">
      <c r="C21" s="11" t="s">
        <v>20</v>
      </c>
      <c r="D21" s="34">
        <v>0</v>
      </c>
      <c r="E21" s="12">
        <f>96116.28+7198.57-6</f>
        <v>103308.85</v>
      </c>
      <c r="F21" s="12">
        <f>87163.78+7198.57+35.57</f>
        <v>94397.92000000001</v>
      </c>
      <c r="G21" s="12">
        <f t="shared" si="0"/>
        <v>94397.92000000001</v>
      </c>
      <c r="H21" s="17">
        <f t="shared" si="1"/>
        <v>8910.929999999993</v>
      </c>
      <c r="I21" s="21" t="s">
        <v>38</v>
      </c>
    </row>
    <row r="22" spans="3:9" ht="13.5" thickBot="1">
      <c r="C22" s="11" t="s">
        <v>21</v>
      </c>
      <c r="D22" s="34">
        <v>0</v>
      </c>
      <c r="E22" s="12">
        <f>87735.24+6440.53-5.33</f>
        <v>94170.44</v>
      </c>
      <c r="F22" s="12">
        <f>79619.01+6440.53+31.61</f>
        <v>86091.15</v>
      </c>
      <c r="G22" s="12">
        <f t="shared" si="0"/>
        <v>86091.15</v>
      </c>
      <c r="H22" s="17">
        <f t="shared" si="1"/>
        <v>8079.290000000008</v>
      </c>
      <c r="I22" s="21" t="s">
        <v>22</v>
      </c>
    </row>
    <row r="23" spans="3:9" ht="26.25" customHeight="1" thickBot="1">
      <c r="C23" s="11" t="s">
        <v>23</v>
      </c>
      <c r="D23" s="34">
        <v>0</v>
      </c>
      <c r="E23" s="13">
        <f>5981.88+439.07-0.37</f>
        <v>6420.58</v>
      </c>
      <c r="F23" s="13">
        <f>5428.58+439.07+2.15</f>
        <v>5869.799999999999</v>
      </c>
      <c r="G23" s="12">
        <f t="shared" si="0"/>
        <v>5869.799999999999</v>
      </c>
      <c r="H23" s="17">
        <f t="shared" si="1"/>
        <v>550.7800000000007</v>
      </c>
      <c r="I23" s="21" t="s">
        <v>24</v>
      </c>
    </row>
    <row r="24" spans="3:9" ht="37.5" customHeight="1" hidden="1" thickBot="1">
      <c r="C24" s="11" t="s">
        <v>39</v>
      </c>
      <c r="D24" s="34">
        <v>0</v>
      </c>
      <c r="E24" s="13"/>
      <c r="F24" s="13"/>
      <c r="G24" s="12">
        <f t="shared" si="0"/>
        <v>0</v>
      </c>
      <c r="H24" s="17">
        <f t="shared" si="1"/>
        <v>0</v>
      </c>
      <c r="I24" s="21"/>
    </row>
    <row r="25" spans="3:9" ht="18" customHeight="1" thickBot="1">
      <c r="C25" s="11" t="s">
        <v>25</v>
      </c>
      <c r="D25" s="34">
        <v>0</v>
      </c>
      <c r="E25" s="13">
        <f>20352.12+1493.8-1.24</f>
        <v>21844.679999999997</v>
      </c>
      <c r="F25" s="13">
        <f>18474.47+1493.8+7.36</f>
        <v>19975.63</v>
      </c>
      <c r="G25" s="12">
        <f t="shared" si="0"/>
        <v>19975.63</v>
      </c>
      <c r="H25" s="17">
        <f t="shared" si="1"/>
        <v>1869.0499999999956</v>
      </c>
      <c r="I25" s="21" t="s">
        <v>26</v>
      </c>
    </row>
    <row r="26" spans="3:9" s="23" customFormat="1" ht="17.25" customHeight="1" thickBot="1">
      <c r="C26" s="11" t="s">
        <v>13</v>
      </c>
      <c r="D26" s="14">
        <f>SUM(D18:D25)</f>
        <v>0</v>
      </c>
      <c r="E26" s="14">
        <f>SUM(E18:E25)</f>
        <v>1065773.1600000001</v>
      </c>
      <c r="F26" s="14">
        <f>SUM(F18:F25)</f>
        <v>974294.2200000001</v>
      </c>
      <c r="G26" s="14">
        <f>SUM(G18:G25)</f>
        <v>974294.2200000001</v>
      </c>
      <c r="H26" s="14">
        <f>SUM(H18:H25)</f>
        <v>91478.94000000012</v>
      </c>
      <c r="I26" s="22"/>
    </row>
    <row r="27" spans="3:9" ht="12.75" customHeight="1" hidden="1">
      <c r="C27" s="24"/>
      <c r="D27" s="24"/>
      <c r="E27" s="24"/>
      <c r="F27" s="24"/>
      <c r="G27" s="24"/>
      <c r="H27" s="24"/>
      <c r="I27" s="24"/>
    </row>
    <row r="28" spans="3:9" ht="12.75" customHeight="1" hidden="1">
      <c r="C28" s="24"/>
      <c r="D28" s="24"/>
      <c r="E28" s="25"/>
      <c r="F28" s="24"/>
      <c r="G28" s="24"/>
      <c r="H28" s="24"/>
      <c r="I28" s="24"/>
    </row>
    <row r="29" spans="3:9" ht="12.75" customHeight="1" hidden="1">
      <c r="C29" s="24"/>
      <c r="D29" s="24"/>
      <c r="E29" s="24"/>
      <c r="F29" s="24"/>
      <c r="G29" s="24"/>
      <c r="H29" s="24"/>
      <c r="I29" s="24"/>
    </row>
    <row r="30" spans="3:9" ht="12.75" customHeight="1" hidden="1">
      <c r="C30" s="24"/>
      <c r="D30" s="24"/>
      <c r="E30" s="24"/>
      <c r="F30" s="24"/>
      <c r="G30" s="24"/>
      <c r="H30" s="24"/>
      <c r="I30" s="24"/>
    </row>
    <row r="31" spans="3:9" ht="12.75" customHeight="1" hidden="1">
      <c r="C31" s="24"/>
      <c r="D31" s="24"/>
      <c r="E31" s="24"/>
      <c r="F31" s="24"/>
      <c r="G31" s="24"/>
      <c r="H31" s="24"/>
      <c r="I31" s="24"/>
    </row>
    <row r="32" spans="3:9" ht="12.75" customHeight="1" hidden="1">
      <c r="C32" s="24"/>
      <c r="D32" s="24"/>
      <c r="E32" s="24"/>
      <c r="F32" s="24"/>
      <c r="G32" s="24"/>
      <c r="H32" s="24"/>
      <c r="I32" s="24"/>
    </row>
    <row r="33" spans="3:9" ht="12.75" customHeight="1" hidden="1">
      <c r="C33" s="24"/>
      <c r="D33" s="24"/>
      <c r="E33" s="24"/>
      <c r="F33" s="24"/>
      <c r="G33" s="24"/>
      <c r="H33" s="24"/>
      <c r="I33" s="24"/>
    </row>
    <row r="34" spans="3:9" ht="12.75" customHeight="1" hidden="1">
      <c r="C34" s="24"/>
      <c r="D34" s="24"/>
      <c r="E34" s="24"/>
      <c r="F34" s="24"/>
      <c r="G34" s="24"/>
      <c r="H34" s="24"/>
      <c r="I34" s="24"/>
    </row>
    <row r="35" spans="3:9" ht="21" customHeight="1">
      <c r="C35" s="26" t="s">
        <v>40</v>
      </c>
      <c r="D35" s="26"/>
      <c r="E35" s="26"/>
      <c r="F35" s="26"/>
      <c r="G35" s="26"/>
      <c r="H35" s="27">
        <f>+H15+H26</f>
        <v>291677.41000000003</v>
      </c>
      <c r="I35" s="24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9.125" style="29" customWidth="1"/>
    <col min="2" max="2" width="13.25390625" style="29" customWidth="1"/>
    <col min="3" max="3" width="16.625" style="29" customWidth="1"/>
    <col min="4" max="4" width="16.25390625" style="29" customWidth="1"/>
    <col min="5" max="5" width="17.375" style="29" customWidth="1"/>
    <col min="6" max="6" width="13.875" style="29" customWidth="1"/>
    <col min="7" max="16384" width="9.125" style="29" customWidth="1"/>
  </cols>
  <sheetData>
    <row r="1" spans="1:6" ht="15">
      <c r="A1" s="47" t="s">
        <v>41</v>
      </c>
      <c r="B1" s="47"/>
      <c r="C1" s="47"/>
      <c r="D1" s="47"/>
      <c r="E1" s="47"/>
      <c r="F1" s="47"/>
    </row>
    <row r="2" ht="15">
      <c r="A2" s="29" t="s">
        <v>42</v>
      </c>
    </row>
    <row r="3" ht="15">
      <c r="A3" s="29" t="s">
        <v>43</v>
      </c>
    </row>
    <row r="4" ht="15">
      <c r="A4" s="29" t="s">
        <v>44</v>
      </c>
    </row>
    <row r="5" ht="15">
      <c r="D5" s="35" t="s">
        <v>45</v>
      </c>
    </row>
    <row r="6" spans="1:6" ht="15">
      <c r="A6" s="48" t="s">
        <v>27</v>
      </c>
      <c r="B6" s="48"/>
      <c r="C6" s="48"/>
      <c r="D6" s="48"/>
      <c r="E6" s="48"/>
      <c r="F6" s="48"/>
    </row>
    <row r="7" spans="1:6" ht="15">
      <c r="A7" s="48" t="s">
        <v>28</v>
      </c>
      <c r="B7" s="48"/>
      <c r="C7" s="48"/>
      <c r="D7" s="48"/>
      <c r="E7" s="48"/>
      <c r="F7" s="48"/>
    </row>
    <row r="8" spans="1:6" ht="15">
      <c r="A8" s="48" t="s">
        <v>46</v>
      </c>
      <c r="B8" s="48"/>
      <c r="C8" s="48"/>
      <c r="D8" s="48"/>
      <c r="E8" s="48"/>
      <c r="F8" s="48"/>
    </row>
    <row r="9" spans="1:6" ht="45">
      <c r="A9" s="30" t="s">
        <v>29</v>
      </c>
      <c r="B9" s="30" t="s">
        <v>47</v>
      </c>
      <c r="C9" s="30" t="s">
        <v>48</v>
      </c>
      <c r="D9" s="30" t="s">
        <v>49</v>
      </c>
      <c r="E9" s="30" t="s">
        <v>50</v>
      </c>
      <c r="F9" s="30" t="s">
        <v>30</v>
      </c>
    </row>
    <row r="10" spans="1:6" ht="15">
      <c r="A10" s="31" t="s">
        <v>31</v>
      </c>
      <c r="B10" s="31">
        <v>213.9</v>
      </c>
      <c r="C10" s="31">
        <v>194.1</v>
      </c>
      <c r="D10" s="31">
        <f>B10-C10</f>
        <v>19.80000000000001</v>
      </c>
      <c r="E10" s="31">
        <f>463.36-94.31</f>
        <v>369.05</v>
      </c>
      <c r="F10" s="31">
        <f>C10-E10</f>
        <v>-174.95000000000002</v>
      </c>
    </row>
    <row r="12" ht="15">
      <c r="A12" s="29" t="s">
        <v>51</v>
      </c>
    </row>
    <row r="13" spans="1:3" ht="15">
      <c r="A13" s="29" t="s">
        <v>52</v>
      </c>
      <c r="C13" s="32"/>
    </row>
    <row r="14" ht="15">
      <c r="A14" s="29" t="s">
        <v>53</v>
      </c>
    </row>
    <row r="15" ht="15">
      <c r="A15" s="29" t="s">
        <v>54</v>
      </c>
    </row>
    <row r="16" ht="15">
      <c r="A16" s="29" t="s">
        <v>55</v>
      </c>
    </row>
    <row r="17" ht="15">
      <c r="A17" s="29" t="s">
        <v>56</v>
      </c>
    </row>
    <row r="18" ht="15">
      <c r="A18" s="29" t="s">
        <v>57</v>
      </c>
    </row>
    <row r="19" ht="15">
      <c r="A19" s="29" t="s">
        <v>58</v>
      </c>
    </row>
    <row r="20" ht="15">
      <c r="A20" s="29" t="s">
        <v>59</v>
      </c>
    </row>
  </sheetData>
  <sheetProtection/>
  <mergeCells count="4">
    <mergeCell ref="A1:F1"/>
    <mergeCell ref="A6:F6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2011-03-25T07:22:13Z</dcterms:created>
  <dcterms:modified xsi:type="dcterms:W3CDTF">2013-06-04T10:49:21Z</dcterms:modified>
  <cp:category/>
  <cp:version/>
  <cp:contentType/>
  <cp:contentStatus/>
</cp:coreProperties>
</file>