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<sst xmlns="http://schemas.openxmlformats.org/spreadsheetml/2006/main" count="66" uniqueCount="60">
  <si>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</si>
  <si>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</si>
  <si>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</si>
  <si>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</si>
  <si>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</si>
  <si>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</si>
  <si>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</si>
  <si>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</si>
  <si>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</si>
  <si>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</si>
  <si>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</si>
  <si>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</si>
  <si>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</si>
  <si>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</si>
  <si>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</si>
  <si>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</si>
  <si>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</si>
  <si>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Н/2008-14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</si>
  <si>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</si>
  <si>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</si>
  <si>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</si>
  <si>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</si>
  <si>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</si>
  <si>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</si>
  <si>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</si>
  <si>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</si>
  <si>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</si>
  <si>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</si>
  <si>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</si>
  <si>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</si>
  <si>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</si>
  <si>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</si>
  <si>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имущества жилого дома № 6/2  по ул. Центральная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</si>
  <si>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</si>
  <si>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</si>
  <si>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</si>
  <si>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</si>
  <si>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</si>
  <si>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</si>
  <si>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</si>
  <si>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</si>
  <si>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</si>
  <si>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</si>
  <si>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</si>
  <si>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</si>
  <si>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</si>
  <si>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6/2 по ул. Центральная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</si>
  <si>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</si>
  <si>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</si>
  <si>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</si>
  <si>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</si>
  <si>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511.64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</si>
  <si>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- 6 шт.</t>
  </si>
  <si>
    <t xml:space="preserve"> - устройство отмостки - 42 м2</t>
  </si>
  <si>
    <t xml:space="preserve"> - ремонт канализации - 20.4 м</t>
  </si>
  <si>
    <t xml:space="preserve"> - косметический ремонт подъездов</t>
  </si>
  <si>
    <t xml:space="preserve"> - ремонт лифтов</t>
  </si>
  <si>
    <t xml:space="preserve"> - проверка сопротивления изоляции - 3+грщ</t>
  </si>
  <si>
    <t xml:space="preserve"> - подготовка дома к сезонной эксплуатации </t>
  </si>
  <si>
    <t xml:space="preserve"> - аварийное обслуживание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</si>
</sst>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75390625" style="30" customWidth="1"/>
    <col min="4" max="4" width="14.625" style="30" customWidth="1"/>
    <col min="5" max="5" width="12.25390625" style="30" customWidth="1"/>
    <col min="6" max="6" width="12.375" style="30" customWidth="1"/>
    <col min="7" max="7" width="12.00390625" style="30" customWidth="1"/>
    <col min="8" max="8" width="14.125" style="30" customWidth="1"/>
    <col min="9" max="9" width="22.625" style="30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3.5" thickBot="1">
      <c r="C7" s="43" t="s">
        <v>32</v>
      </c>
      <c r="D7" s="43"/>
      <c r="E7" s="43"/>
      <c r="F7" s="43"/>
      <c r="G7" s="43"/>
      <c r="H7" s="43"/>
      <c r="I7" s="43"/>
    </row>
    <row r="8" spans="3:9" ht="6" customHeight="1" hidden="1" thickBot="1">
      <c r="C8" s="44"/>
      <c r="D8" s="44"/>
      <c r="E8" s="44"/>
      <c r="F8" s="44"/>
      <c r="G8" s="44"/>
      <c r="H8" s="44"/>
      <c r="I8" s="44"/>
    </row>
    <row r="9" spans="3:9" ht="40.5" customHeight="1" thickBot="1">
      <c r="C9" s="8" t="s">
        <v>3</v>
      </c>
      <c r="D9" s="9" t="s">
        <v>33</v>
      </c>
      <c r="E9" s="10" t="s">
        <v>34</v>
      </c>
      <c r="F9" s="10" t="s">
        <v>35</v>
      </c>
      <c r="G9" s="10" t="s">
        <v>4</v>
      </c>
      <c r="H9" s="10" t="s">
        <v>36</v>
      </c>
      <c r="I9" s="8" t="s">
        <v>5</v>
      </c>
    </row>
    <row r="10" spans="3:9" ht="12" customHeight="1" thickBot="1">
      <c r="C10" s="45" t="s">
        <v>6</v>
      </c>
      <c r="D10" s="46"/>
      <c r="E10" s="46"/>
      <c r="F10" s="46"/>
      <c r="G10" s="46"/>
      <c r="H10" s="46"/>
      <c r="I10" s="47"/>
    </row>
    <row r="11" spans="3:9" ht="13.5" customHeight="1" thickBot="1">
      <c r="C11" s="11" t="s">
        <v>7</v>
      </c>
      <c r="D11" s="12">
        <f>65700.64-0.9</f>
        <v>65699.74</v>
      </c>
      <c r="E11" s="13">
        <f>1195746.46+50377.49+172901.93</f>
        <v>1419025.88</v>
      </c>
      <c r="F11" s="13">
        <f>1304868.41+50377.49+1564.4</f>
        <v>1356810.2999999998</v>
      </c>
      <c r="G11" s="13">
        <f>+F11</f>
        <v>1356810.2999999998</v>
      </c>
      <c r="H11" s="13">
        <f>+D11+E11-F11</f>
        <v>127915.32000000007</v>
      </c>
      <c r="I11" s="37" t="s">
        <v>8</v>
      </c>
    </row>
    <row r="12" spans="3:9" ht="13.5" customHeight="1" thickBot="1">
      <c r="C12" s="11" t="s">
        <v>9</v>
      </c>
      <c r="D12" s="12">
        <f>57303.94-2287.89</f>
        <v>55016.05</v>
      </c>
      <c r="E12" s="14">
        <f>930325.13+41241.77-36198.2</f>
        <v>935368.7000000001</v>
      </c>
      <c r="F12" s="14">
        <f>824626.15+41241.77+1662.88</f>
        <v>867530.8</v>
      </c>
      <c r="G12" s="13">
        <f>+F12</f>
        <v>867530.8</v>
      </c>
      <c r="H12" s="13">
        <f>+D12+E12-F12</f>
        <v>122853.95000000007</v>
      </c>
      <c r="I12" s="41"/>
    </row>
    <row r="13" spans="3:9" ht="13.5" customHeight="1" thickBot="1">
      <c r="C13" s="11" t="s">
        <v>10</v>
      </c>
      <c r="D13" s="12">
        <f>18973.01-2198.92</f>
        <v>16774.089999999997</v>
      </c>
      <c r="E13" s="14">
        <f>284696.42+12921.23-10777.48</f>
        <v>286840.17</v>
      </c>
      <c r="F13" s="14">
        <f>257799.63+12921.23+492.21</f>
        <v>271213.07</v>
      </c>
      <c r="G13" s="13">
        <f>+F13</f>
        <v>271213.07</v>
      </c>
      <c r="H13" s="13">
        <f>+D13+E13-F13</f>
        <v>32401.190000000002</v>
      </c>
      <c r="I13" s="37" t="s">
        <v>11</v>
      </c>
    </row>
    <row r="14" spans="3:9" ht="13.5" customHeight="1" thickBot="1">
      <c r="C14" s="11" t="s">
        <v>12</v>
      </c>
      <c r="D14" s="12">
        <f>3898.02-142.31+6347.99-120</f>
        <v>9983.7</v>
      </c>
      <c r="E14" s="14">
        <f>65854.59+2930.84-2558.92+95192.2+4320.28-3603.39</f>
        <v>162135.59999999998</v>
      </c>
      <c r="F14" s="14">
        <f>58359.23+2930.84+115.27+86530.41+4320.28+164.62</f>
        <v>152420.65</v>
      </c>
      <c r="G14" s="13">
        <f>+F14</f>
        <v>152420.65</v>
      </c>
      <c r="H14" s="13">
        <f>+D14+E14-F14</f>
        <v>19698.649999999994</v>
      </c>
      <c r="I14" s="38"/>
    </row>
    <row r="15" spans="3:9" ht="13.5" thickBot="1">
      <c r="C15" s="11" t="s">
        <v>13</v>
      </c>
      <c r="D15" s="15">
        <f>SUM(D11:D14)</f>
        <v>147473.58000000002</v>
      </c>
      <c r="E15" s="15">
        <f>SUM(E11:E14)</f>
        <v>2803370.35</v>
      </c>
      <c r="F15" s="15">
        <f>SUM(F11:F14)</f>
        <v>2647974.8199999994</v>
      </c>
      <c r="G15" s="15">
        <f>SUM(G11:G14)</f>
        <v>2647974.8199999994</v>
      </c>
      <c r="H15" s="15">
        <f>SUM(H11:H14)</f>
        <v>302869.1100000001</v>
      </c>
      <c r="I15" s="11"/>
    </row>
    <row r="16" spans="3:9" ht="13.5" customHeight="1" thickBot="1">
      <c r="C16" s="39" t="s">
        <v>14</v>
      </c>
      <c r="D16" s="39"/>
      <c r="E16" s="39"/>
      <c r="F16" s="39"/>
      <c r="G16" s="39"/>
      <c r="H16" s="39"/>
      <c r="I16" s="39"/>
    </row>
    <row r="17" spans="3:9" ht="40.5" customHeight="1" thickBot="1">
      <c r="C17" s="16" t="s">
        <v>3</v>
      </c>
      <c r="D17" s="17" t="s">
        <v>33</v>
      </c>
      <c r="E17" s="31" t="s">
        <v>34</v>
      </c>
      <c r="F17" s="31" t="s">
        <v>35</v>
      </c>
      <c r="G17" s="31" t="s">
        <v>37</v>
      </c>
      <c r="H17" s="31" t="s">
        <v>36</v>
      </c>
      <c r="I17" s="17" t="s">
        <v>15</v>
      </c>
    </row>
    <row r="18" spans="3:9" ht="20.25" customHeight="1" thickBot="1">
      <c r="C18" s="8" t="s">
        <v>16</v>
      </c>
      <c r="D18" s="18">
        <f>37477.32-0.46</f>
        <v>37476.86</v>
      </c>
      <c r="E18" s="19">
        <f>840251.82+81119.57-3.49</f>
        <v>921367.8999999999</v>
      </c>
      <c r="F18" s="19">
        <f>801007+81119.57+2102.44</f>
        <v>884229.01</v>
      </c>
      <c r="G18" s="13">
        <f aca="true" t="shared" si="0" ref="G18:G25">+F18</f>
        <v>884229.01</v>
      </c>
      <c r="H18" s="19">
        <f>+D18+E18-F18</f>
        <v>74615.74999999988</v>
      </c>
      <c r="I18" s="40" t="s">
        <v>17</v>
      </c>
    </row>
    <row r="19" spans="3:10" ht="16.5" customHeight="1" thickBot="1">
      <c r="C19" s="11" t="s">
        <v>18</v>
      </c>
      <c r="D19" s="12">
        <f>23400.78-0.28</f>
        <v>23400.5</v>
      </c>
      <c r="E19" s="13">
        <f>315922.38+30952.34-1.31</f>
        <v>346873.41000000003</v>
      </c>
      <c r="F19" s="13">
        <f>308119.51+30952.34+1243.44</f>
        <v>340315.29000000004</v>
      </c>
      <c r="G19" s="20">
        <f>+F19</f>
        <v>340315.29000000004</v>
      </c>
      <c r="H19" s="19">
        <f aca="true" t="shared" si="1" ref="H19:H25">+D19+E19-F19</f>
        <v>29958.619999999995</v>
      </c>
      <c r="I19" s="41"/>
      <c r="J19" s="21"/>
    </row>
    <row r="20" spans="3:9" ht="13.5" hidden="1" thickBot="1">
      <c r="C20" s="16" t="s">
        <v>19</v>
      </c>
      <c r="D20" s="22"/>
      <c r="E20" s="13"/>
      <c r="F20" s="13"/>
      <c r="G20" s="13">
        <f t="shared" si="0"/>
        <v>0</v>
      </c>
      <c r="H20" s="19">
        <f t="shared" si="1"/>
        <v>0</v>
      </c>
      <c r="I20" s="23"/>
    </row>
    <row r="21" spans="3:9" ht="13.5" thickBot="1">
      <c r="C21" s="11" t="s">
        <v>20</v>
      </c>
      <c r="D21" s="12">
        <f>8054.37-0.1</f>
        <v>8054.2699999999995</v>
      </c>
      <c r="E21" s="13">
        <f>142139.82+13950.29-0.61</f>
        <v>156089.50000000003</v>
      </c>
      <c r="F21" s="13">
        <f>136599.94+13950.29+455.88</f>
        <v>151006.11000000002</v>
      </c>
      <c r="G21" s="13">
        <f t="shared" si="0"/>
        <v>151006.11000000002</v>
      </c>
      <c r="H21" s="19">
        <f t="shared" si="1"/>
        <v>13137.660000000003</v>
      </c>
      <c r="I21" s="24" t="s">
        <v>38</v>
      </c>
    </row>
    <row r="22" spans="3:9" ht="13.5" thickBot="1">
      <c r="C22" s="11" t="s">
        <v>21</v>
      </c>
      <c r="D22" s="12">
        <f>6925.21-0.08</f>
        <v>6925.13</v>
      </c>
      <c r="E22" s="13">
        <f>129608.6+12568.3-0.54</f>
        <v>142176.36</v>
      </c>
      <c r="F22" s="13">
        <f>124409.8+12568.3+379.94</f>
        <v>137358.04</v>
      </c>
      <c r="G22" s="13">
        <f t="shared" si="0"/>
        <v>137358.04</v>
      </c>
      <c r="H22" s="19">
        <f t="shared" si="1"/>
        <v>11743.449999999983</v>
      </c>
      <c r="I22" s="24" t="s">
        <v>22</v>
      </c>
    </row>
    <row r="23" spans="3:9" ht="26.25" customHeight="1" thickBot="1">
      <c r="C23" s="11" t="s">
        <v>23</v>
      </c>
      <c r="D23" s="12">
        <f>459.42-0.01</f>
        <v>459.41</v>
      </c>
      <c r="E23" s="14">
        <f>9574.85+931.63-0.04</f>
        <v>10506.439999999999</v>
      </c>
      <c r="F23" s="14">
        <f>9156.89+931.63+32.12</f>
        <v>10120.64</v>
      </c>
      <c r="G23" s="13">
        <f t="shared" si="0"/>
        <v>10120.64</v>
      </c>
      <c r="H23" s="19">
        <f t="shared" si="1"/>
        <v>845.2099999999991</v>
      </c>
      <c r="I23" s="24" t="s">
        <v>24</v>
      </c>
    </row>
    <row r="24" spans="3:9" ht="37.5" customHeight="1" hidden="1" thickBot="1">
      <c r="C24" s="11" t="s">
        <v>39</v>
      </c>
      <c r="D24" s="12"/>
      <c r="E24" s="14"/>
      <c r="F24" s="14"/>
      <c r="G24" s="13">
        <f t="shared" si="0"/>
        <v>0</v>
      </c>
      <c r="H24" s="19">
        <f t="shared" si="1"/>
        <v>0</v>
      </c>
      <c r="I24" s="24"/>
    </row>
    <row r="25" spans="3:9" ht="15" customHeight="1" thickBot="1">
      <c r="C25" s="11" t="s">
        <v>25</v>
      </c>
      <c r="D25" s="12">
        <f>1600.66-0.02</f>
        <v>1600.64</v>
      </c>
      <c r="E25" s="14">
        <f>30193.38+2920.14-0.13</f>
        <v>33113.39000000001</v>
      </c>
      <c r="F25" s="14">
        <f>28994.03+2920.14+81.35</f>
        <v>31995.519999999997</v>
      </c>
      <c r="G25" s="13">
        <f t="shared" si="0"/>
        <v>31995.519999999997</v>
      </c>
      <c r="H25" s="19">
        <f t="shared" si="1"/>
        <v>2718.5100000000093</v>
      </c>
      <c r="I25" s="24" t="s">
        <v>26</v>
      </c>
    </row>
    <row r="26" spans="3:9" s="26" customFormat="1" ht="17.25" customHeight="1" thickBot="1">
      <c r="C26" s="11" t="s">
        <v>13</v>
      </c>
      <c r="D26" s="15">
        <f>SUM(D18:D25)</f>
        <v>77916.81000000001</v>
      </c>
      <c r="E26" s="15">
        <f>SUM(E18:E25)</f>
        <v>1610126.9999999998</v>
      </c>
      <c r="F26" s="15">
        <f>SUM(F18:F25)</f>
        <v>1555024.61</v>
      </c>
      <c r="G26" s="15">
        <f>SUM(G18:G25)</f>
        <v>1555024.61</v>
      </c>
      <c r="H26" s="15">
        <f>SUM(H18:H25)</f>
        <v>133019.19999999987</v>
      </c>
      <c r="I26" s="25"/>
    </row>
    <row r="27" spans="3:9" ht="12.75" customHeight="1" hidden="1" thickBot="1">
      <c r="C27" s="29"/>
      <c r="D27" s="29"/>
      <c r="E27" s="29"/>
      <c r="F27" s="29"/>
      <c r="G27" s="29"/>
      <c r="H27" s="29"/>
      <c r="I27" s="29"/>
    </row>
    <row r="28" spans="3:9" ht="12.75" customHeight="1" hidden="1" thickBot="1">
      <c r="C28" s="29"/>
      <c r="D28" s="29"/>
      <c r="E28" s="32"/>
      <c r="F28" s="29"/>
      <c r="G28" s="29"/>
      <c r="H28" s="29"/>
      <c r="I28" s="29"/>
    </row>
    <row r="29" spans="3:9" ht="12.75" customHeight="1" hidden="1">
      <c r="C29" s="29"/>
      <c r="D29" s="29"/>
      <c r="E29" s="29"/>
      <c r="F29" s="29"/>
      <c r="G29" s="29"/>
      <c r="H29" s="29"/>
      <c r="I29" s="29"/>
    </row>
    <row r="30" spans="3:9" ht="12.75" customHeight="1" hidden="1">
      <c r="C30" s="29"/>
      <c r="D30" s="29"/>
      <c r="E30" s="29"/>
      <c r="F30" s="29"/>
      <c r="G30" s="29"/>
      <c r="H30" s="29"/>
      <c r="I30" s="29"/>
    </row>
    <row r="31" spans="3:9" ht="12.75" customHeight="1" hidden="1">
      <c r="C31" s="29"/>
      <c r="D31" s="29"/>
      <c r="E31" s="29"/>
      <c r="F31" s="29"/>
      <c r="G31" s="29"/>
      <c r="H31" s="29"/>
      <c r="I31" s="29"/>
    </row>
    <row r="32" spans="3:9" ht="12.75" customHeight="1" hidden="1">
      <c r="C32" s="29"/>
      <c r="D32" s="29"/>
      <c r="E32" s="29"/>
      <c r="F32" s="29"/>
      <c r="G32" s="29"/>
      <c r="H32" s="29"/>
      <c r="I32" s="29"/>
    </row>
    <row r="33" spans="3:9" ht="12.75" customHeight="1" hidden="1">
      <c r="C33" s="29"/>
      <c r="D33" s="29"/>
      <c r="E33" s="29"/>
      <c r="F33" s="29"/>
      <c r="G33" s="29"/>
      <c r="H33" s="29"/>
      <c r="I33" s="29"/>
    </row>
    <row r="34" spans="3:9" ht="12.75" customHeight="1" hidden="1">
      <c r="C34" s="29"/>
      <c r="D34" s="29"/>
      <c r="E34" s="29"/>
      <c r="F34" s="29"/>
      <c r="G34" s="29"/>
      <c r="H34" s="29"/>
      <c r="I34" s="29"/>
    </row>
    <row r="35" spans="3:9" ht="21" customHeight="1">
      <c r="C35" s="27" t="s">
        <v>40</v>
      </c>
      <c r="D35" s="27"/>
      <c r="E35" s="27"/>
      <c r="F35" s="27"/>
      <c r="G35" s="27"/>
      <c r="H35" s="28">
        <f>+H15+H26</f>
        <v>435888.30999999994</v>
      </c>
      <c r="I35" s="29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625" style="0" customWidth="1"/>
  </cols>
  <sheetData>
    <row r="1" spans="1:6" ht="15">
      <c r="A1" s="49" t="s">
        <v>41</v>
      </c>
      <c r="B1" s="49"/>
      <c r="C1" s="49"/>
      <c r="D1" s="49"/>
      <c r="E1" s="49"/>
      <c r="F1" s="49"/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5">
      <c r="D5" s="34" t="s">
        <v>45</v>
      </c>
    </row>
    <row r="6" spans="1:6" ht="12.75">
      <c r="A6" s="48" t="s">
        <v>27</v>
      </c>
      <c r="B6" s="48"/>
      <c r="C6" s="48"/>
      <c r="D6" s="48"/>
      <c r="E6" s="48"/>
      <c r="F6" s="48"/>
    </row>
    <row r="7" spans="1:6" ht="12.75">
      <c r="A7" s="48" t="s">
        <v>28</v>
      </c>
      <c r="B7" s="48"/>
      <c r="C7" s="48"/>
      <c r="D7" s="48"/>
      <c r="E7" s="48"/>
      <c r="F7" s="48"/>
    </row>
    <row r="8" spans="1:6" ht="12.75">
      <c r="A8" s="48" t="s">
        <v>46</v>
      </c>
      <c r="B8" s="48"/>
      <c r="C8" s="48"/>
      <c r="D8" s="48"/>
      <c r="E8" s="48"/>
      <c r="F8" s="48"/>
    </row>
    <row r="9" spans="1:6" ht="38.25">
      <c r="A9" s="35" t="s">
        <v>29</v>
      </c>
      <c r="B9" s="35" t="s">
        <v>47</v>
      </c>
      <c r="C9" s="35" t="s">
        <v>48</v>
      </c>
      <c r="D9" s="35" t="s">
        <v>49</v>
      </c>
      <c r="E9" s="35" t="s">
        <v>50</v>
      </c>
      <c r="F9" s="35" t="s">
        <v>30</v>
      </c>
    </row>
    <row r="10" spans="1:6" ht="15">
      <c r="A10" s="36" t="s">
        <v>31</v>
      </c>
      <c r="B10" s="36">
        <v>315.9</v>
      </c>
      <c r="C10" s="36">
        <v>308.1</v>
      </c>
      <c r="D10" s="36">
        <f>B10-C10</f>
        <v>7.7999999999999545</v>
      </c>
      <c r="E10" s="36">
        <f>599.09-87.45</f>
        <v>511.64000000000004</v>
      </c>
      <c r="F10" s="36">
        <f>C10-E10</f>
        <v>-203.54000000000002</v>
      </c>
    </row>
    <row r="12" ht="15">
      <c r="A12" t="s">
        <v>51</v>
      </c>
    </row>
    <row r="13" spans="1:3" ht="12.75">
      <c r="A13" t="s">
        <v>52</v>
      </c>
      <c r="C13" s="33"/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2011-03-25T07:22:29Z</dcterms:created>
  <dcterms:modified xsi:type="dcterms:W3CDTF">2012-04-28T05:51:12Z</dcterms:modified>
  <cp:category/>
  <cp:version/>
  <cp:contentType/>
  <cp:contentStatus/>
</cp:coreProperties>
</file>