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<sst xmlns="http://schemas.openxmlformats.org/spreadsheetml/2006/main" count="49" uniqueCount="48">
  <si>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</si>
  <si>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</si>
  <si>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</si>
  <si>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</si>
  <si>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</si>
  <si>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</si>
  <si>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</si>
  <si>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</si>
  <si>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</si>
  <si>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</si>
  <si>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</si>
  <si>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</si>
  <si>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</si>
  <si>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</si>
  <si>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</si>
  <si>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</si>
  <si>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</si>
  <si>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</si>
  <si>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</si>
  <si>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</si>
  <si>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</si>
  <si>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</si>
  <si>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имущества жилого дома № 8/1  по ул. Центральная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</si>
  <si>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</si>
  <si>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</si>
  <si>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</si>
  <si>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</si>
  <si>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</si>
  <si>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б/н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</si>
  <si>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</si>
  <si>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</si>
  <si>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Остаток средств 323 579,15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</si>
  <si>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</si>
  <si>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</si>
  <si>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</si>
  <si>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</si>
  <si>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</si>
  <si>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</si>
  <si>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</si>
  <si>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8/1 по ул. Центральная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</si>
  <si>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</si>
  <si>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</si>
  <si>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</si>
  <si>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</si>
  <si>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</si>
  <si>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9926</t>
    </r>
    <r>
      <rPr>
        <sz val="10"/>
        <rFont val="Arial Cyr"/>
        <family val="0"/>
      </rPr>
      <t xml:space="preserve"> рублей, в том числе:</t>
    </r>
  </si>
  <si>
    <t xml:space="preserve"> - аварийные работы -4196 руб.</t>
  </si>
  <si>
    <t xml:space="preserve"> - ремонт лифтового оборудования - 5730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</si>
</sst>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24" customWidth="1"/>
    <col min="4" max="4" width="11.25390625" style="24" customWidth="1"/>
    <col min="5" max="5" width="14.125" style="24" customWidth="1"/>
    <col min="6" max="6" width="12.625" style="24" customWidth="1"/>
    <col min="7" max="7" width="11.125" style="24" customWidth="1"/>
    <col min="8" max="8" width="38.875" style="24" customWidth="1"/>
    <col min="9" max="9" width="10.125" style="0" bestFit="1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7" t="s">
        <v>1</v>
      </c>
      <c r="D5" s="37"/>
      <c r="E5" s="37"/>
      <c r="F5" s="37"/>
      <c r="G5" s="37"/>
      <c r="H5" s="37"/>
    </row>
    <row r="6" spans="3:8" ht="12.75">
      <c r="C6" s="38" t="s">
        <v>2</v>
      </c>
      <c r="D6" s="38"/>
      <c r="E6" s="38"/>
      <c r="F6" s="38"/>
      <c r="G6" s="38"/>
      <c r="H6" s="38"/>
    </row>
    <row r="7" spans="3:8" ht="13.5" thickBot="1">
      <c r="C7" s="38" t="s">
        <v>22</v>
      </c>
      <c r="D7" s="38"/>
      <c r="E7" s="38"/>
      <c r="F7" s="38"/>
      <c r="G7" s="38"/>
      <c r="H7" s="38"/>
    </row>
    <row r="8" spans="3:8" ht="6" customHeight="1" hidden="1" thickBot="1">
      <c r="C8" s="39"/>
      <c r="D8" s="39"/>
      <c r="E8" s="39"/>
      <c r="F8" s="39"/>
      <c r="G8" s="39"/>
      <c r="H8" s="39"/>
    </row>
    <row r="9" spans="3:8" ht="51.75" customHeight="1" thickBot="1">
      <c r="C9" s="7" t="s">
        <v>3</v>
      </c>
      <c r="D9" s="9" t="s">
        <v>23</v>
      </c>
      <c r="E9" s="9" t="s">
        <v>24</v>
      </c>
      <c r="F9" s="9" t="s">
        <v>25</v>
      </c>
      <c r="G9" s="9" t="s">
        <v>26</v>
      </c>
      <c r="H9" s="8" t="s">
        <v>27</v>
      </c>
    </row>
    <row r="10" spans="3:8" ht="12" customHeight="1" thickBot="1">
      <c r="C10" s="40" t="s">
        <v>4</v>
      </c>
      <c r="D10" s="41"/>
      <c r="E10" s="41"/>
      <c r="F10" s="41"/>
      <c r="G10" s="41"/>
      <c r="H10" s="42"/>
    </row>
    <row r="11" spans="3:8" ht="13.5" customHeight="1" thickBot="1">
      <c r="C11" s="10" t="s">
        <v>5</v>
      </c>
      <c r="D11" s="11">
        <v>708988.65</v>
      </c>
      <c r="E11" s="11">
        <v>619743.81</v>
      </c>
      <c r="F11" s="11">
        <f>1286611.58+140203.09</f>
        <v>1426814.6700000002</v>
      </c>
      <c r="G11" s="29">
        <f>+D11-E11</f>
        <v>89244.83999999997</v>
      </c>
      <c r="H11" s="34" t="s">
        <v>28</v>
      </c>
    </row>
    <row r="12" spans="3:8" ht="13.5" customHeight="1" thickBot="1">
      <c r="C12" s="10" t="s">
        <v>6</v>
      </c>
      <c r="D12" s="12">
        <f>818972.83-23091.1</f>
        <v>795881.73</v>
      </c>
      <c r="E12" s="12">
        <v>683232.68</v>
      </c>
      <c r="F12" s="12">
        <f>936084.82-140203.09</f>
        <v>795881.73</v>
      </c>
      <c r="G12" s="29">
        <f>+D12-E12</f>
        <v>112649.04999999993</v>
      </c>
      <c r="H12" s="43"/>
    </row>
    <row r="13" spans="3:8" ht="13.5" customHeight="1" thickBot="1">
      <c r="C13" s="10" t="s">
        <v>7</v>
      </c>
      <c r="D13" s="12">
        <f>251673.25-7185.65</f>
        <v>244487.6</v>
      </c>
      <c r="E13" s="12">
        <v>211330.6</v>
      </c>
      <c r="F13" s="30">
        <v>275765.23</v>
      </c>
      <c r="G13" s="29">
        <f>+D13-E13</f>
        <v>33157</v>
      </c>
      <c r="H13" s="34" t="s">
        <v>29</v>
      </c>
    </row>
    <row r="14" spans="3:8" ht="13.5" customHeight="1" thickBot="1">
      <c r="C14" s="10" t="s">
        <v>8</v>
      </c>
      <c r="D14" s="12">
        <f>56887.43-1591.8+79254.03-2368.78</f>
        <v>132180.88</v>
      </c>
      <c r="E14" s="12">
        <f>65993.59+47251.74</f>
        <v>113245.32999999999</v>
      </c>
      <c r="F14" s="12">
        <f>87310.54+63118.6</f>
        <v>150429.13999999998</v>
      </c>
      <c r="G14" s="29">
        <f>+D14-E14</f>
        <v>18935.550000000017</v>
      </c>
      <c r="H14" s="35"/>
    </row>
    <row r="15" spans="3:8" ht="13.5" thickBot="1">
      <c r="C15" s="10" t="s">
        <v>9</v>
      </c>
      <c r="D15" s="13">
        <f>SUM(D11:D14)</f>
        <v>1881538.8599999999</v>
      </c>
      <c r="E15" s="13">
        <f>SUM(E11:E14)</f>
        <v>1627552.4200000004</v>
      </c>
      <c r="F15" s="13">
        <f>SUM(F11:F14)</f>
        <v>2648890.7700000005</v>
      </c>
      <c r="G15" s="31">
        <f>D15-E15</f>
        <v>253986.43999999948</v>
      </c>
      <c r="H15" s="14"/>
    </row>
    <row r="16" spans="3:8" ht="13.5" customHeight="1" thickBot="1">
      <c r="C16" s="36" t="s">
        <v>10</v>
      </c>
      <c r="D16" s="36"/>
      <c r="E16" s="36"/>
      <c r="F16" s="36"/>
      <c r="G16" s="36"/>
      <c r="H16" s="36"/>
    </row>
    <row r="17" spans="3:8" ht="13.5" thickBot="1">
      <c r="C17" s="32" t="s">
        <v>30</v>
      </c>
      <c r="D17" s="16">
        <v>708375.32</v>
      </c>
      <c r="E17" s="16">
        <v>618475.19</v>
      </c>
      <c r="F17" s="16">
        <v>761860.82</v>
      </c>
      <c r="G17" s="16">
        <f>+D17-E17</f>
        <v>89900.13</v>
      </c>
      <c r="H17" s="33"/>
    </row>
    <row r="18" spans="3:9" ht="13.5" thickBot="1">
      <c r="C18" s="10" t="s">
        <v>11</v>
      </c>
      <c r="D18" s="11">
        <v>370405.85</v>
      </c>
      <c r="E18" s="11">
        <v>333507.15</v>
      </c>
      <c r="F18" s="11">
        <f>4196+5732</f>
        <v>9928</v>
      </c>
      <c r="G18" s="16">
        <f aca="true" t="shared" si="0" ref="G18:G25">+D18-E18</f>
        <v>36898.69999999995</v>
      </c>
      <c r="H18" s="19" t="s">
        <v>31</v>
      </c>
      <c r="I18" s="17"/>
    </row>
    <row r="19" spans="3:8" ht="0.75" customHeight="1" hidden="1" thickBot="1">
      <c r="C19" s="15" t="s">
        <v>12</v>
      </c>
      <c r="D19" s="11"/>
      <c r="E19" s="11"/>
      <c r="F19" s="11"/>
      <c r="G19" s="16">
        <f t="shared" si="0"/>
        <v>0</v>
      </c>
      <c r="H19" s="18"/>
    </row>
    <row r="20" spans="3:8" ht="23.25" thickBot="1">
      <c r="C20" s="15" t="s">
        <v>32</v>
      </c>
      <c r="D20" s="11">
        <v>268.74</v>
      </c>
      <c r="E20" s="11">
        <v>227.67</v>
      </c>
      <c r="F20" s="11">
        <v>268.74</v>
      </c>
      <c r="G20" s="16">
        <f t="shared" si="0"/>
        <v>41.07000000000002</v>
      </c>
      <c r="H20" s="19" t="s">
        <v>33</v>
      </c>
    </row>
    <row r="21" spans="3:8" ht="23.25" thickBot="1">
      <c r="C21" s="10" t="s">
        <v>13</v>
      </c>
      <c r="D21" s="11">
        <v>140324.29</v>
      </c>
      <c r="E21" s="11">
        <v>124295.01</v>
      </c>
      <c r="F21" s="11">
        <f>27137.68*3+14723.9*3</f>
        <v>125584.74</v>
      </c>
      <c r="G21" s="16">
        <f t="shared" si="0"/>
        <v>16029.280000000013</v>
      </c>
      <c r="H21" s="19" t="s">
        <v>34</v>
      </c>
    </row>
    <row r="22" spans="3:8" ht="34.5" thickBot="1">
      <c r="C22" s="10" t="s">
        <v>14</v>
      </c>
      <c r="D22" s="11">
        <v>122059.38</v>
      </c>
      <c r="E22" s="11">
        <v>107811.52</v>
      </c>
      <c r="F22" s="11">
        <f>244691.46+18846.55</f>
        <v>263538.01</v>
      </c>
      <c r="G22" s="16">
        <f t="shared" si="0"/>
        <v>14247.86</v>
      </c>
      <c r="H22" s="19" t="s">
        <v>35</v>
      </c>
    </row>
    <row r="23" spans="3:8" ht="26.25" customHeight="1" thickBot="1">
      <c r="C23" s="10" t="s">
        <v>15</v>
      </c>
      <c r="D23" s="12">
        <f>9928.94-2588.67</f>
        <v>7340.27</v>
      </c>
      <c r="E23" s="12">
        <v>6318.12</v>
      </c>
      <c r="F23" s="12">
        <v>969.14</v>
      </c>
      <c r="G23" s="16">
        <f t="shared" si="0"/>
        <v>1022.1500000000005</v>
      </c>
      <c r="H23" s="19" t="s">
        <v>36</v>
      </c>
    </row>
    <row r="24" spans="3:8" ht="37.5" customHeight="1" hidden="1" thickBot="1">
      <c r="C24" s="10" t="s">
        <v>21</v>
      </c>
      <c r="D24" s="12">
        <v>0</v>
      </c>
      <c r="E24" s="12">
        <v>0</v>
      </c>
      <c r="F24" s="12"/>
      <c r="G24" s="16">
        <f t="shared" si="0"/>
        <v>0</v>
      </c>
      <c r="H24" s="19"/>
    </row>
    <row r="25" spans="3:8" ht="24.75" customHeight="1" thickBot="1">
      <c r="C25" s="10" t="s">
        <v>16</v>
      </c>
      <c r="D25" s="12">
        <v>26740.29</v>
      </c>
      <c r="E25" s="12">
        <v>23447.78</v>
      </c>
      <c r="F25" s="12">
        <f>2384.18+10224.25+18566.21</f>
        <v>31174.64</v>
      </c>
      <c r="G25" s="16">
        <f t="shared" si="0"/>
        <v>3292.510000000002</v>
      </c>
      <c r="H25" s="19" t="s">
        <v>37</v>
      </c>
    </row>
    <row r="26" spans="3:8" s="20" customFormat="1" ht="17.25" customHeight="1" thickBot="1">
      <c r="C26" s="10" t="s">
        <v>9</v>
      </c>
      <c r="D26" s="13">
        <f>SUM(D17:D25)</f>
        <v>1375514.1400000001</v>
      </c>
      <c r="E26" s="13">
        <f>SUM(E17:E25)</f>
        <v>1214082.4400000002</v>
      </c>
      <c r="F26" s="13">
        <f>SUM(F17:F25)</f>
        <v>1193324.0899999999</v>
      </c>
      <c r="G26" s="31">
        <f>D26-E26</f>
        <v>161431.69999999995</v>
      </c>
      <c r="H26" s="18"/>
    </row>
    <row r="27" spans="3:8" ht="12.75" customHeight="1" hidden="1">
      <c r="C27" s="23"/>
      <c r="D27" s="23"/>
      <c r="E27" s="23"/>
      <c r="F27" s="23"/>
      <c r="G27" s="23"/>
      <c r="H27" s="23"/>
    </row>
    <row r="28" spans="3:8" ht="12.75" customHeight="1" hidden="1">
      <c r="C28" s="23"/>
      <c r="D28" s="25"/>
      <c r="E28" s="23"/>
      <c r="F28" s="23"/>
      <c r="G28" s="23"/>
      <c r="H28" s="23"/>
    </row>
    <row r="29" spans="3:8" ht="12.75" customHeight="1" hidden="1">
      <c r="C29" s="23"/>
      <c r="D29" s="23"/>
      <c r="E29" s="23"/>
      <c r="F29" s="23"/>
      <c r="G29" s="23"/>
      <c r="H29" s="23"/>
    </row>
    <row r="30" spans="3:8" ht="12.75" customHeight="1" hidden="1">
      <c r="C30" s="23"/>
      <c r="D30" s="23"/>
      <c r="E30" s="23"/>
      <c r="F30" s="23"/>
      <c r="G30" s="23"/>
      <c r="H30" s="23"/>
    </row>
    <row r="31" spans="3:8" ht="12.75" customHeight="1" hidden="1">
      <c r="C31" s="23"/>
      <c r="D31" s="23"/>
      <c r="E31" s="23"/>
      <c r="F31" s="23"/>
      <c r="G31" s="23"/>
      <c r="H31" s="23"/>
    </row>
    <row r="32" spans="3:8" ht="12.75" customHeight="1" hidden="1">
      <c r="C32" s="23"/>
      <c r="D32" s="23"/>
      <c r="E32" s="23"/>
      <c r="F32" s="23"/>
      <c r="G32" s="23"/>
      <c r="H32" s="23"/>
    </row>
    <row r="33" spans="3:8" ht="12.75" customHeight="1" hidden="1">
      <c r="C33" s="23"/>
      <c r="D33" s="23"/>
      <c r="E33" s="23"/>
      <c r="F33" s="23"/>
      <c r="G33" s="23"/>
      <c r="H33" s="23"/>
    </row>
    <row r="34" spans="3:8" ht="12.75" customHeight="1" hidden="1">
      <c r="C34" s="23"/>
      <c r="D34" s="23"/>
      <c r="E34" s="23"/>
      <c r="F34" s="23"/>
      <c r="G34" s="23"/>
      <c r="H34" s="23"/>
    </row>
    <row r="35" spans="3:8" ht="21" customHeight="1">
      <c r="C35" s="21" t="s">
        <v>38</v>
      </c>
      <c r="D35" s="21"/>
      <c r="E35" s="21"/>
      <c r="F35" s="21"/>
      <c r="G35" s="22">
        <f>G15+G26</f>
        <v>415418.13999999943</v>
      </c>
      <c r="H35" s="23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2"/>
  <sheetViews>
    <sheetView view="pageBreakPreview" zoomScale="120" zoomScaleSheetLayoutView="120" zoomScalePageLayoutView="0" workbookViewId="0" topLeftCell="A1">
      <selection activeCell="A3" sqref="A3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44" t="s">
        <v>17</v>
      </c>
      <c r="B4" s="44"/>
      <c r="C4" s="44"/>
      <c r="D4" s="44"/>
      <c r="E4" s="44"/>
      <c r="F4" s="44"/>
    </row>
    <row r="5" spans="1:6" ht="12.75">
      <c r="A5" s="44" t="s">
        <v>18</v>
      </c>
      <c r="B5" s="44"/>
      <c r="C5" s="44"/>
      <c r="D5" s="44"/>
      <c r="E5" s="44"/>
      <c r="F5" s="44"/>
    </row>
    <row r="6" spans="1:6" ht="12.75">
      <c r="A6" s="44" t="s">
        <v>39</v>
      </c>
      <c r="B6" s="44"/>
      <c r="C6" s="44"/>
      <c r="D6" s="44"/>
      <c r="E6" s="44"/>
      <c r="F6" s="44"/>
    </row>
    <row r="7" spans="1:6" ht="38.25">
      <c r="A7" s="27" t="s">
        <v>19</v>
      </c>
      <c r="B7" s="27" t="s">
        <v>40</v>
      </c>
      <c r="C7" s="27" t="s">
        <v>41</v>
      </c>
      <c r="D7" s="27" t="s">
        <v>42</v>
      </c>
      <c r="E7" s="27" t="s">
        <v>43</v>
      </c>
      <c r="F7" s="27" t="s">
        <v>44</v>
      </c>
    </row>
    <row r="8" spans="1:6" ht="15">
      <c r="A8" s="28" t="s">
        <v>20</v>
      </c>
      <c r="B8" s="28">
        <v>370406</v>
      </c>
      <c r="C8" s="28">
        <v>333507</v>
      </c>
      <c r="D8" s="28">
        <f>B8-C8</f>
        <v>36899</v>
      </c>
      <c r="E8" s="28">
        <v>9926</v>
      </c>
      <c r="F8" s="28">
        <f>C8-E8</f>
        <v>323581</v>
      </c>
    </row>
    <row r="10" ht="15">
      <c r="A10" t="s">
        <v>45</v>
      </c>
    </row>
    <row r="11" spans="1:3" ht="12.75">
      <c r="A11" t="s">
        <v>46</v>
      </c>
      <c r="C11" s="26"/>
    </row>
    <row r="12" ht="12.75">
      <c r="A12" t="s">
        <v>47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2011-03-25T07:22:45Z</dcterms:created>
  <dcterms:modified xsi:type="dcterms:W3CDTF">2013-06-04T06:39:13Z</dcterms:modified>
  <cp:category/>
  <cp:version/>
  <cp:contentType/>
  <cp:contentStatus/>
</cp:coreProperties>
</file>