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<sst xmlns="http://schemas.openxmlformats.org/spreadsheetml/2006/main" count="71" uniqueCount="64">
  <si>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</si>
  <si>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</si>
  <si>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</si>
  <si>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</si>
  <si>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</si>
  <si>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</si>
  <si>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</si>
  <si>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</si>
  <si>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</si>
  <si>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</si>
  <si>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</si>
  <si>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</si>
  <si>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</si>
  <si>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</si>
  <si>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</si>
  <si>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</si>
  <si>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</si>
  <si>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</si>
  <si>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</si>
  <si>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</si>
  <si>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</si>
  <si>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</si>
  <si>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</si>
  <si>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</si>
  <si>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</si>
  <si>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</si>
  <si>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</si>
  <si>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</si>
  <si>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</si>
  <si>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</si>
  <si>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</si>
  <si>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</si>
  <si>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</si>
  <si>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</si>
  <si>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</si>
  <si>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</si>
  <si>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</si>
  <si>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</si>
  <si>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ООО"ЦБИ",  ОАО "Сертоловский Водоканал"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</si>
  <si>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</si>
  <si>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</si>
  <si>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Н/2011-90 от 01.01.2011г.</t>
  </si>
  <si>
    <t>имущества жилого дома № 8/2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</si>
  <si>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</si>
  <si>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</si>
  <si>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</si>
  <si>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</si>
  <si>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</si>
  <si>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8/2 по ул. Центральная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</si>
  <si>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</si>
  <si>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</si>
  <si>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702,07 </t>
    </r>
    <r>
      <rPr>
        <sz val="10"/>
        <rFont val="Arial Cyr"/>
        <family val="0"/>
      </rPr>
      <t>тыс.рублей, в том числе:</t>
    </r>
  </si>
  <si>
    <t>установка металлических дверей, смена дверной фурнитуры, замков - 71,91 т.р.</t>
  </si>
  <si>
    <t>ремонт фасада (швы) - 103,00 т.р.</t>
  </si>
  <si>
    <t>ремонт ГВС, смена труб, кранов, манометров - 19,66 т.р.</t>
  </si>
  <si>
    <t>ремонт лифтового оборудования - 123,40 т.р.</t>
  </si>
  <si>
    <t>ремонт теплового пункта - 293,87 т.р.</t>
  </si>
  <si>
    <t>замеры сопротивления изоляции - 47,44 т.р.</t>
  </si>
  <si>
    <t>аварийное обслуживание - 7,76 т.р.</t>
  </si>
  <si>
    <t>косметический ремонт подъезда - 7,91 т.р.</t>
  </si>
  <si>
    <t>очистка кровли и козырьков от снега - 25,92 т.р.</t>
  </si>
  <si>
    <t>смена розеток, патронов - 0.18 т.р.</t>
  </si>
  <si>
    <t>окраска баков, решетки - 0.34 т.р.</t>
  </si>
  <si>
    <t>изготовление нап.решетки - 0.68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</si>
</sst>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 applyFont="1">
      <alignment/>
      <protection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33.375" style="31" customWidth="1"/>
    <col min="10" max="10" width="12.25390625" style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1" t="s">
        <v>1</v>
      </c>
      <c r="D5" s="41"/>
      <c r="E5" s="41"/>
      <c r="F5" s="41"/>
      <c r="G5" s="41"/>
      <c r="H5" s="41"/>
      <c r="I5" s="41"/>
    </row>
    <row r="6" spans="3:9" ht="12.75">
      <c r="C6" s="47" t="s">
        <v>2</v>
      </c>
      <c r="D6" s="47"/>
      <c r="E6" s="47"/>
      <c r="F6" s="47"/>
      <c r="G6" s="47"/>
      <c r="H6" s="47"/>
      <c r="I6" s="47"/>
    </row>
    <row r="7" spans="3:9" ht="12.75">
      <c r="C7" s="47" t="s">
        <v>42</v>
      </c>
      <c r="D7" s="47"/>
      <c r="E7" s="47"/>
      <c r="F7" s="47"/>
      <c r="G7" s="47"/>
      <c r="H7" s="47"/>
      <c r="I7" s="47"/>
    </row>
    <row r="8" spans="3:9" ht="6" customHeight="1" thickBot="1">
      <c r="C8" s="48"/>
      <c r="D8" s="48"/>
      <c r="E8" s="48"/>
      <c r="F8" s="48"/>
      <c r="G8" s="48"/>
      <c r="H8" s="48"/>
      <c r="I8" s="48"/>
    </row>
    <row r="9" spans="3:9" ht="50.25" customHeight="1" thickBot="1">
      <c r="C9" s="9" t="s">
        <v>3</v>
      </c>
      <c r="D9" s="10" t="s">
        <v>43</v>
      </c>
      <c r="E9" s="11" t="s">
        <v>44</v>
      </c>
      <c r="F9" s="11" t="s">
        <v>45</v>
      </c>
      <c r="G9" s="11" t="s">
        <v>4</v>
      </c>
      <c r="H9" s="11" t="s">
        <v>46</v>
      </c>
      <c r="I9" s="10" t="s">
        <v>5</v>
      </c>
    </row>
    <row r="10" spans="3:9" ht="13.5" customHeight="1" thickBot="1">
      <c r="C10" s="49" t="s">
        <v>6</v>
      </c>
      <c r="D10" s="42"/>
      <c r="E10" s="42"/>
      <c r="F10" s="42"/>
      <c r="G10" s="42"/>
      <c r="H10" s="42"/>
      <c r="I10" s="50"/>
    </row>
    <row r="11" spans="3:9" ht="13.5" customHeight="1" thickBot="1">
      <c r="C11" s="12" t="s">
        <v>7</v>
      </c>
      <c r="D11" s="13">
        <v>92812.73999999999</v>
      </c>
      <c r="E11" s="14">
        <f>1597344.14-263412.16</f>
        <v>1333931.98</v>
      </c>
      <c r="F11" s="14">
        <f>1363978.27</f>
        <v>1363978.27</v>
      </c>
      <c r="G11" s="14">
        <v>1536269.56</v>
      </c>
      <c r="H11" s="14">
        <f>+D11+E11-F11</f>
        <v>62766.44999999995</v>
      </c>
      <c r="I11" s="51" t="s">
        <v>38</v>
      </c>
    </row>
    <row r="12" spans="3:9" ht="13.5" customHeight="1" thickBot="1">
      <c r="C12" s="12" t="s">
        <v>8</v>
      </c>
      <c r="D12" s="13">
        <v>31612.73999999999</v>
      </c>
      <c r="E12" s="15">
        <f>546316.45-33282.87</f>
        <v>513033.57999999996</v>
      </c>
      <c r="F12" s="15">
        <v>517466.47</v>
      </c>
      <c r="G12" s="14">
        <v>538614.2</v>
      </c>
      <c r="H12" s="14">
        <f>+D12+E12-F12</f>
        <v>27179.849999999977</v>
      </c>
      <c r="I12" s="52"/>
    </row>
    <row r="13" spans="3:9" ht="13.5" customHeight="1" thickBot="1">
      <c r="C13" s="12" t="s">
        <v>9</v>
      </c>
      <c r="D13" s="13">
        <v>19718.170000000013</v>
      </c>
      <c r="E13" s="15">
        <f>187135.74-9809.8+86413.54-1673.79</f>
        <v>262065.68999999997</v>
      </c>
      <c r="F13" s="15">
        <f>161455.85+103067.44</f>
        <v>264523.29000000004</v>
      </c>
      <c r="G13" s="14">
        <f>+E13</f>
        <v>262065.68999999997</v>
      </c>
      <c r="H13" s="14">
        <f>+D13+E13-F13</f>
        <v>17260.56999999995</v>
      </c>
      <c r="I13" s="52"/>
    </row>
    <row r="14" spans="3:9" ht="13.5" customHeight="1" thickBot="1">
      <c r="C14" s="12" t="s">
        <v>10</v>
      </c>
      <c r="D14" s="13">
        <v>11096.100000000006</v>
      </c>
      <c r="E14" s="15">
        <f>63043.58-3054.28+29107.75-835.97+61141.46-3700.77</f>
        <v>145701.77000000002</v>
      </c>
      <c r="F14" s="15">
        <f>54645.94+35386.97+57836.79</f>
        <v>147869.7</v>
      </c>
      <c r="G14" s="14">
        <f>+E14</f>
        <v>145701.77000000002</v>
      </c>
      <c r="H14" s="14">
        <f>+D14+E14-F14</f>
        <v>8928.170000000013</v>
      </c>
      <c r="I14" s="53"/>
    </row>
    <row r="15" spans="3:9" ht="13.5" customHeight="1" thickBot="1">
      <c r="C15" s="12" t="s">
        <v>11</v>
      </c>
      <c r="D15" s="16">
        <f>SUM(D11:D14)</f>
        <v>155239.75</v>
      </c>
      <c r="E15" s="16">
        <f>SUM(E11:E14)</f>
        <v>2254733.02</v>
      </c>
      <c r="F15" s="16">
        <f>SUM(F11:F14)</f>
        <v>2293837.7300000004</v>
      </c>
      <c r="G15" s="16">
        <f>SUM(G11:G14)</f>
        <v>2482651.22</v>
      </c>
      <c r="H15" s="16">
        <f>SUM(H11:H14)</f>
        <v>116135.03999999989</v>
      </c>
      <c r="I15" s="36"/>
    </row>
    <row r="16" spans="3:9" ht="13.5" customHeight="1" thickBot="1">
      <c r="C16" s="42" t="s">
        <v>12</v>
      </c>
      <c r="D16" s="42"/>
      <c r="E16" s="42"/>
      <c r="F16" s="42"/>
      <c r="G16" s="42"/>
      <c r="H16" s="42"/>
      <c r="I16" s="42"/>
    </row>
    <row r="17" spans="3:9" ht="38.25" customHeight="1" thickBot="1">
      <c r="C17" s="17" t="s">
        <v>3</v>
      </c>
      <c r="D17" s="10" t="s">
        <v>43</v>
      </c>
      <c r="E17" s="11" t="s">
        <v>44</v>
      </c>
      <c r="F17" s="11" t="s">
        <v>45</v>
      </c>
      <c r="G17" s="11" t="s">
        <v>4</v>
      </c>
      <c r="H17" s="11" t="s">
        <v>46</v>
      </c>
      <c r="I17" s="18" t="s">
        <v>13</v>
      </c>
    </row>
    <row r="18" spans="3:9" ht="13.5" customHeight="1" thickBot="1">
      <c r="C18" s="9" t="s">
        <v>14</v>
      </c>
      <c r="D18" s="19">
        <v>64105.33999999997</v>
      </c>
      <c r="E18" s="20">
        <v>1076238.27</v>
      </c>
      <c r="F18" s="20">
        <v>1098054.76</v>
      </c>
      <c r="G18" s="20">
        <f>+E18</f>
        <v>1076238.27</v>
      </c>
      <c r="H18" s="20">
        <f>+D18+E18-F18</f>
        <v>42288.84999999986</v>
      </c>
      <c r="I18" s="54" t="s">
        <v>41</v>
      </c>
    </row>
    <row r="19" spans="3:10" ht="14.25" customHeight="1" thickBot="1">
      <c r="C19" s="12" t="s">
        <v>15</v>
      </c>
      <c r="D19" s="13">
        <v>10113.699999999983</v>
      </c>
      <c r="E19" s="14">
        <v>186762.33</v>
      </c>
      <c r="F19" s="14">
        <v>188854.74</v>
      </c>
      <c r="G19" s="20">
        <v>702065.36</v>
      </c>
      <c r="H19" s="20">
        <f aca="true" t="shared" si="0" ref="H19:H25">+D19+E19-F19</f>
        <v>8021.289999999979</v>
      </c>
      <c r="I19" s="55"/>
      <c r="J19" s="21"/>
    </row>
    <row r="20" spans="3:9" ht="13.5" customHeight="1" hidden="1">
      <c r="C20" s="17" t="s">
        <v>16</v>
      </c>
      <c r="D20" s="22">
        <v>0</v>
      </c>
      <c r="E20" s="14"/>
      <c r="F20" s="14"/>
      <c r="G20" s="20"/>
      <c r="H20" s="20">
        <f t="shared" si="0"/>
        <v>0</v>
      </c>
      <c r="I20" s="24"/>
    </row>
    <row r="21" spans="3:9" ht="12.75" customHeight="1" thickBot="1">
      <c r="C21" s="12" t="s">
        <v>17</v>
      </c>
      <c r="D21" s="13">
        <v>9033.979999999981</v>
      </c>
      <c r="E21" s="14">
        <v>150509.18</v>
      </c>
      <c r="F21" s="14">
        <v>153509.08</v>
      </c>
      <c r="G21" s="20">
        <f>+E21</f>
        <v>150509.18</v>
      </c>
      <c r="H21" s="20">
        <f t="shared" si="0"/>
        <v>6034.079999999987</v>
      </c>
      <c r="I21" s="24" t="s">
        <v>18</v>
      </c>
    </row>
    <row r="22" spans="3:9" ht="13.5" customHeight="1" thickBot="1">
      <c r="C22" s="12" t="s">
        <v>19</v>
      </c>
      <c r="D22" s="13">
        <v>13147.800000000017</v>
      </c>
      <c r="E22" s="14">
        <v>223956.09</v>
      </c>
      <c r="F22" s="14">
        <v>228174.26</v>
      </c>
      <c r="G22" s="20">
        <v>233696.58</v>
      </c>
      <c r="H22" s="20">
        <f t="shared" si="0"/>
        <v>8929.630000000005</v>
      </c>
      <c r="I22" s="24" t="s">
        <v>20</v>
      </c>
    </row>
    <row r="23" spans="3:9" ht="13.5" customHeight="1" thickBot="1">
      <c r="C23" s="12" t="s">
        <v>21</v>
      </c>
      <c r="D23" s="13">
        <v>661.3400000000001</v>
      </c>
      <c r="E23" s="15">
        <v>10980.42</v>
      </c>
      <c r="F23" s="15">
        <v>11215.2</v>
      </c>
      <c r="G23" s="20">
        <f>+E23</f>
        <v>10980.42</v>
      </c>
      <c r="H23" s="20">
        <f t="shared" si="0"/>
        <v>426.5599999999995</v>
      </c>
      <c r="I23" s="25" t="s">
        <v>22</v>
      </c>
    </row>
    <row r="24" spans="3:9" ht="13.5" customHeight="1" thickBot="1">
      <c r="C24" s="17" t="s">
        <v>23</v>
      </c>
      <c r="D24" s="13">
        <v>7993.789999999994</v>
      </c>
      <c r="E24" s="15">
        <v>127581.01</v>
      </c>
      <c r="F24" s="15">
        <v>129951.06</v>
      </c>
      <c r="G24" s="20">
        <f>+E24</f>
        <v>127581.01</v>
      </c>
      <c r="H24" s="20">
        <f t="shared" si="0"/>
        <v>5623.739999999991</v>
      </c>
      <c r="I24" s="24"/>
    </row>
    <row r="25" spans="3:9" ht="13.5" customHeight="1" thickBot="1">
      <c r="C25" s="12" t="s">
        <v>24</v>
      </c>
      <c r="D25" s="13">
        <v>1983.8500000000022</v>
      </c>
      <c r="E25" s="15">
        <v>33746.72</v>
      </c>
      <c r="F25" s="15">
        <v>34386.81</v>
      </c>
      <c r="G25" s="20">
        <f>+E25</f>
        <v>33746.72</v>
      </c>
      <c r="H25" s="20">
        <f t="shared" si="0"/>
        <v>1343.7600000000093</v>
      </c>
      <c r="I25" s="25" t="s">
        <v>39</v>
      </c>
    </row>
    <row r="26" spans="3:9" s="26" customFormat="1" ht="13.5" customHeight="1" thickBot="1">
      <c r="C26" s="12" t="s">
        <v>11</v>
      </c>
      <c r="D26" s="16">
        <f>SUM(D18:D25)</f>
        <v>107039.79999999994</v>
      </c>
      <c r="E26" s="16">
        <f>SUM(E18:E25)</f>
        <v>1809774.02</v>
      </c>
      <c r="F26" s="16">
        <f>SUM(F18:F25)</f>
        <v>1844145.9100000001</v>
      </c>
      <c r="G26" s="16">
        <f>SUM(G18:G25)</f>
        <v>2334817.5399999996</v>
      </c>
      <c r="H26" s="16">
        <f>SUM(H18:H25)</f>
        <v>72667.90999999983</v>
      </c>
      <c r="I26" s="23"/>
    </row>
    <row r="27" spans="3:9" ht="13.5" customHeight="1" thickBot="1">
      <c r="C27" s="43" t="s">
        <v>25</v>
      </c>
      <c r="D27" s="43"/>
      <c r="E27" s="43"/>
      <c r="F27" s="43"/>
      <c r="G27" s="43"/>
      <c r="H27" s="43"/>
      <c r="I27" s="43"/>
    </row>
    <row r="28" spans="3:9" ht="28.5" customHeight="1" thickBot="1">
      <c r="C28" s="27" t="s">
        <v>26</v>
      </c>
      <c r="D28" s="44" t="s">
        <v>27</v>
      </c>
      <c r="E28" s="45"/>
      <c r="F28" s="45"/>
      <c r="G28" s="45"/>
      <c r="H28" s="46"/>
      <c r="I28" s="28" t="s">
        <v>28</v>
      </c>
    </row>
    <row r="29" spans="3:8" ht="26.25" customHeight="1">
      <c r="C29" s="29" t="s">
        <v>47</v>
      </c>
      <c r="D29" s="29"/>
      <c r="E29" s="29"/>
      <c r="F29" s="29"/>
      <c r="G29" s="29"/>
      <c r="H29" s="30">
        <f>+H15+H26</f>
        <v>188802.94999999972</v>
      </c>
    </row>
    <row r="30" spans="3:4" ht="15">
      <c r="C30" s="37"/>
      <c r="D30" s="37"/>
    </row>
    <row r="31" ht="12.75" customHeight="1">
      <c r="C31" s="38"/>
    </row>
    <row r="33" spans="4:6" ht="12.75">
      <c r="D33" s="39"/>
      <c r="E33" s="39"/>
      <c r="F33" s="39"/>
    </row>
  </sheetData>
  <sheetProtection/>
  <mergeCells count="10">
    <mergeCell ref="C5:I5"/>
    <mergeCell ref="C16:I16"/>
    <mergeCell ref="C27:I27"/>
    <mergeCell ref="D28:H28"/>
    <mergeCell ref="C6:I6"/>
    <mergeCell ref="C7:I7"/>
    <mergeCell ref="C8:I8"/>
    <mergeCell ref="C10:I10"/>
    <mergeCell ref="I11:I14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56" t="s">
        <v>29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30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6" t="s">
        <v>48</v>
      </c>
      <c r="B3" s="56"/>
      <c r="C3" s="56"/>
      <c r="D3" s="56"/>
      <c r="E3" s="56"/>
      <c r="F3" s="56"/>
      <c r="G3" s="56"/>
      <c r="H3" s="56"/>
      <c r="I3" s="56"/>
    </row>
    <row r="4" spans="1:9" ht="51">
      <c r="A4" s="32" t="s">
        <v>31</v>
      </c>
      <c r="B4" s="32" t="s">
        <v>49</v>
      </c>
      <c r="C4" s="33" t="s">
        <v>40</v>
      </c>
      <c r="D4" s="33" t="s">
        <v>32</v>
      </c>
      <c r="E4" s="33" t="s">
        <v>33</v>
      </c>
      <c r="F4" s="33" t="s">
        <v>34</v>
      </c>
      <c r="G4" s="33" t="s">
        <v>35</v>
      </c>
      <c r="H4" s="32" t="s">
        <v>50</v>
      </c>
      <c r="I4" s="32" t="s">
        <v>36</v>
      </c>
    </row>
    <row r="5" spans="1:9" ht="15">
      <c r="A5" s="34" t="s">
        <v>37</v>
      </c>
      <c r="B5" s="35">
        <v>136.69432</v>
      </c>
      <c r="C5" s="35">
        <v>0</v>
      </c>
      <c r="D5" s="35">
        <v>186.76233</v>
      </c>
      <c r="E5" s="35">
        <v>188.85474</v>
      </c>
      <c r="F5" s="35">
        <v>2.16</v>
      </c>
      <c r="G5" s="35">
        <v>702.06536</v>
      </c>
      <c r="H5" s="35">
        <v>8.02129</v>
      </c>
      <c r="I5" s="35">
        <f>B5+D5+F5-G5</f>
        <v>-376.44871000000006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5">
      <c r="A11" s="40" t="s">
        <v>55</v>
      </c>
    </row>
    <row r="12" ht="15">
      <c r="A12" s="40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2011-03-25T07:22:45Z</dcterms:created>
  <dcterms:modified xsi:type="dcterms:W3CDTF">2013-04-16T12:25:20Z</dcterms:modified>
  <cp:category/>
  <cp:version/>
  <cp:contentType/>
  <cp:contentStatus/>
</cp:coreProperties>
</file>