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<sst xmlns="http://schemas.openxmlformats.org/spreadsheetml/2006/main" count="68" uniqueCount="60">
  <si>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</si>
  <si>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</si>
  <si>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</si>
  <si>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</si>
  <si>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</si>
  <si>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</si>
  <si>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</si>
  <si>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</si>
  <si>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</si>
  <si>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</si>
  <si>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</si>
  <si>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</si>
  <si>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</si>
  <si>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</si>
  <si>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</si>
  <si>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Доп.работы по текущему ремонту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</si>
  <si>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</si>
  <si>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</si>
  <si>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</si>
  <si>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</si>
  <si>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</si>
  <si>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</si>
  <si>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</si>
  <si>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</si>
  <si>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</si>
  <si>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</si>
  <si>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</si>
  <si>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</si>
  <si>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</si>
  <si>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</si>
  <si>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</si>
  <si>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</si>
  <si>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имущества жилого дома № 36 по мкр. Черная Речка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</si>
  <si>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</si>
  <si>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</si>
  <si>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</si>
  <si>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</si>
  <si>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</si>
  <si>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"Уют-Сервис", договор управления № Н/2008-52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</si>
  <si>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</si>
  <si>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</si>
  <si>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</si>
  <si>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</si>
  <si>
    <t>№ 36 по мкр. Черная Речка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</si>
  <si>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</si>
  <si>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</si>
  <si>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</si>
  <si>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1.30 </t>
    </r>
    <r>
      <rPr>
        <sz val="10"/>
        <rFont val="Arial Cyr"/>
        <family val="0"/>
      </rPr>
      <t>тыс.рублей, в том числе:</t>
    </r>
  </si>
  <si>
    <t>замена шиферной кровли - 1.30 т.р.</t>
  </si>
  <si>
    <t>Отчет о реализации программы капитального ремонта жилого фонда ООО "УЮТ-СЕРВИС" в соответствии с ФЗ № 185 за период с 01 февраля 2011г. по 31 декабря 2011г.  по адресу г.Сертолово, мкр. Черная Речка, д. 36</t>
  </si>
  <si>
    <t>№ п/п</t>
  </si>
  <si>
    <t>Начислено за 2011 год, руб.</t>
  </si>
  <si>
    <t>Оплачено населением за 2011 год, руб.</t>
  </si>
  <si>
    <t>Доля МО Сертолово, руб.</t>
  </si>
  <si>
    <t>Задолженность населения на 01.01.2012г., руб.</t>
  </si>
  <si>
    <t>Оплачено населением и МО Сертолово за 2011 год, руб.</t>
  </si>
  <si>
    <t>Израсходованно, руб.</t>
  </si>
  <si>
    <t>Остаток средств  на лицевом счете на 01.01.2012г., руб.</t>
  </si>
  <si>
    <t>Задолженность населения на 01.02.2011г., руб.</t>
  </si>
  <si>
    <t>Остаток средств  на лицевом счете на 01.02.2011г.,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</si>
</sst>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/>
    </xf>
    <xf numFmtId="4" fontId="17" fillId="0" borderId="16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" fontId="17" fillId="0" borderId="16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7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6" customWidth="1"/>
    <col min="4" max="4" width="14.375" style="26" customWidth="1"/>
    <col min="5" max="5" width="11.875" style="26" customWidth="1"/>
    <col min="6" max="6" width="13.25390625" style="26" customWidth="1"/>
    <col min="7" max="7" width="11.875" style="26" customWidth="1"/>
    <col min="8" max="8" width="14.375" style="26" customWidth="1"/>
    <col min="9" max="9" width="21.00390625" style="26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50" t="s">
        <v>1</v>
      </c>
      <c r="D5" s="50"/>
      <c r="E5" s="50"/>
      <c r="F5" s="50"/>
      <c r="G5" s="50"/>
      <c r="H5" s="50"/>
      <c r="I5" s="50"/>
    </row>
    <row r="6" spans="3:9" ht="12.75">
      <c r="C6" s="51" t="s">
        <v>2</v>
      </c>
      <c r="D6" s="51"/>
      <c r="E6" s="51"/>
      <c r="F6" s="51"/>
      <c r="G6" s="51"/>
      <c r="H6" s="51"/>
      <c r="I6" s="51"/>
    </row>
    <row r="7" spans="3:9" ht="12.75">
      <c r="C7" s="51" t="s">
        <v>32</v>
      </c>
      <c r="D7" s="51"/>
      <c r="E7" s="51"/>
      <c r="F7" s="51"/>
      <c r="G7" s="51"/>
      <c r="H7" s="51"/>
      <c r="I7" s="51"/>
    </row>
    <row r="8" spans="3:9" ht="6" customHeight="1" thickBot="1">
      <c r="C8" s="52"/>
      <c r="D8" s="52"/>
      <c r="E8" s="52"/>
      <c r="F8" s="52"/>
      <c r="G8" s="52"/>
      <c r="H8" s="52"/>
      <c r="I8" s="52"/>
    </row>
    <row r="9" spans="3:9" ht="50.25" customHeight="1" thickBot="1">
      <c r="C9" s="9" t="s">
        <v>3</v>
      </c>
      <c r="D9" s="10" t="s">
        <v>33</v>
      </c>
      <c r="E9" s="11" t="s">
        <v>34</v>
      </c>
      <c r="F9" s="11" t="s">
        <v>35</v>
      </c>
      <c r="G9" s="11" t="s">
        <v>4</v>
      </c>
      <c r="H9" s="11" t="s">
        <v>36</v>
      </c>
      <c r="I9" s="10" t="s">
        <v>5</v>
      </c>
    </row>
    <row r="10" spans="3:9" ht="13.5" customHeight="1" thickBot="1">
      <c r="C10" s="53" t="s">
        <v>6</v>
      </c>
      <c r="D10" s="46"/>
      <c r="E10" s="46"/>
      <c r="F10" s="46"/>
      <c r="G10" s="46"/>
      <c r="H10" s="46"/>
      <c r="I10" s="54"/>
    </row>
    <row r="11" spans="3:9" ht="13.5" customHeight="1" thickBot="1">
      <c r="C11" s="12" t="s">
        <v>7</v>
      </c>
      <c r="D11" s="13">
        <v>7515.809999999999</v>
      </c>
      <c r="E11" s="14">
        <f>3489.88+6979.76</f>
        <v>10469.64</v>
      </c>
      <c r="F11" s="14">
        <f>3489.88+14495.57</f>
        <v>17985.45</v>
      </c>
      <c r="G11" s="14">
        <f>E11</f>
        <v>10469.64</v>
      </c>
      <c r="H11" s="14">
        <f>+D11+E11-F11</f>
        <v>0</v>
      </c>
      <c r="I11" s="47" t="s">
        <v>37</v>
      </c>
    </row>
    <row r="12" spans="3:9" ht="13.5" customHeight="1" thickBot="1">
      <c r="C12" s="12" t="s">
        <v>8</v>
      </c>
      <c r="D12" s="13">
        <v>11611.660000000002</v>
      </c>
      <c r="E12" s="15">
        <f>6888.02-539.21+4437.56</f>
        <v>10786.37</v>
      </c>
      <c r="F12" s="15">
        <f>16049.22+6348.81</f>
        <v>22398.03</v>
      </c>
      <c r="G12" s="14">
        <f>E12</f>
        <v>10786.37</v>
      </c>
      <c r="H12" s="14">
        <f>+D12+E12-F12</f>
        <v>0</v>
      </c>
      <c r="I12" s="48"/>
    </row>
    <row r="13" spans="3:9" ht="13.5" customHeight="1" thickBot="1">
      <c r="C13" s="12" t="s">
        <v>9</v>
      </c>
      <c r="D13" s="13">
        <v>12450.31</v>
      </c>
      <c r="E13" s="15">
        <f>8313.12-124.29+11272.72</f>
        <v>19461.55</v>
      </c>
      <c r="F13" s="15">
        <f>23723.03+7424.08</f>
        <v>31147.11</v>
      </c>
      <c r="G13" s="14">
        <f>E13</f>
        <v>19461.55</v>
      </c>
      <c r="H13" s="14">
        <f>+D13+E13-F13</f>
        <v>764.75</v>
      </c>
      <c r="I13" s="48"/>
    </row>
    <row r="14" spans="3:9" ht="13.5" customHeight="1" thickBot="1">
      <c r="C14" s="12" t="s">
        <v>10</v>
      </c>
      <c r="D14" s="13">
        <v>5203.740000000002</v>
      </c>
      <c r="E14" s="15">
        <f>887.04-69.44+538.68+2800.22-41.87+3790.84</f>
        <v>7905.47</v>
      </c>
      <c r="F14" s="15">
        <f>817.6+1604.81+2500.75+7928.45</f>
        <v>12851.61</v>
      </c>
      <c r="G14" s="14">
        <f>E14</f>
        <v>7905.47</v>
      </c>
      <c r="H14" s="14">
        <f>+D14+E14-F14</f>
        <v>257.6000000000022</v>
      </c>
      <c r="I14" s="49"/>
    </row>
    <row r="15" spans="3:9" ht="13.5" customHeight="1" thickBot="1">
      <c r="C15" s="12" t="s">
        <v>11</v>
      </c>
      <c r="D15" s="16">
        <f>SUM(D11:D14)</f>
        <v>36781.520000000004</v>
      </c>
      <c r="E15" s="16">
        <f>SUM(E11:E14)</f>
        <v>48623.03</v>
      </c>
      <c r="F15" s="16">
        <f>SUM(F11:F14)</f>
        <v>84382.2</v>
      </c>
      <c r="G15" s="16">
        <f>SUM(G11:G14)</f>
        <v>48623.03</v>
      </c>
      <c r="H15" s="16">
        <f>SUM(H11:H14)</f>
        <v>1022.3500000000022</v>
      </c>
      <c r="I15" s="17"/>
    </row>
    <row r="16" spans="3:9" ht="13.5" customHeight="1" thickBot="1">
      <c r="C16" s="46" t="s">
        <v>12</v>
      </c>
      <c r="D16" s="46"/>
      <c r="E16" s="46"/>
      <c r="F16" s="46"/>
      <c r="G16" s="46"/>
      <c r="H16" s="46"/>
      <c r="I16" s="46"/>
    </row>
    <row r="17" spans="3:9" ht="57.75" customHeight="1" thickBot="1">
      <c r="C17" s="18" t="s">
        <v>3</v>
      </c>
      <c r="D17" s="10" t="s">
        <v>33</v>
      </c>
      <c r="E17" s="11" t="s">
        <v>34</v>
      </c>
      <c r="F17" s="11" t="s">
        <v>35</v>
      </c>
      <c r="G17" s="11" t="s">
        <v>4</v>
      </c>
      <c r="H17" s="11" t="s">
        <v>36</v>
      </c>
      <c r="I17" s="19" t="s">
        <v>13</v>
      </c>
    </row>
    <row r="18" spans="3:9" ht="36" customHeight="1" thickBot="1">
      <c r="C18" s="9" t="s">
        <v>14</v>
      </c>
      <c r="D18" s="20">
        <v>2892.0200000000004</v>
      </c>
      <c r="E18" s="21">
        <v>7498.92</v>
      </c>
      <c r="F18" s="21">
        <v>10079.94</v>
      </c>
      <c r="G18" s="21">
        <f>+E18</f>
        <v>7498.92</v>
      </c>
      <c r="H18" s="21">
        <f>+D18+E18-F18</f>
        <v>311</v>
      </c>
      <c r="I18" s="29" t="s">
        <v>38</v>
      </c>
    </row>
    <row r="19" spans="3:9" ht="18.75" customHeight="1" thickBot="1">
      <c r="C19" s="12" t="s">
        <v>15</v>
      </c>
      <c r="D19" s="13">
        <v>3188.9400000000005</v>
      </c>
      <c r="E19" s="14">
        <v>9992.52</v>
      </c>
      <c r="F19" s="14">
        <v>12767.06</v>
      </c>
      <c r="G19" s="21">
        <v>1298.13</v>
      </c>
      <c r="H19" s="21">
        <f>+D19+E19-F19</f>
        <v>414.40000000000146</v>
      </c>
      <c r="I19" s="22"/>
    </row>
    <row r="20" spans="3:9" ht="13.5" customHeight="1" thickBot="1">
      <c r="C20" s="18" t="s">
        <v>16</v>
      </c>
      <c r="D20" s="23">
        <v>0</v>
      </c>
      <c r="E20" s="14">
        <v>2421.21</v>
      </c>
      <c r="F20" s="14">
        <v>2421.21</v>
      </c>
      <c r="G20" s="21">
        <v>0</v>
      </c>
      <c r="H20" s="21">
        <f>+D20+E20-F20</f>
        <v>0</v>
      </c>
      <c r="I20" s="22"/>
    </row>
    <row r="21" spans="3:9" ht="22.5" customHeight="1" hidden="1" thickBot="1">
      <c r="C21" s="12" t="s">
        <v>17</v>
      </c>
      <c r="D21" s="13">
        <v>0</v>
      </c>
      <c r="E21" s="14"/>
      <c r="F21" s="14"/>
      <c r="G21" s="21">
        <f>+E21</f>
        <v>0</v>
      </c>
      <c r="H21" s="21">
        <f>+D21+E21-F21</f>
        <v>0</v>
      </c>
      <c r="I21" s="24" t="s">
        <v>39</v>
      </c>
    </row>
    <row r="22" spans="3:9" ht="13.5" customHeight="1" thickBot="1">
      <c r="C22" s="12" t="s">
        <v>18</v>
      </c>
      <c r="D22" s="13">
        <v>2120.2799999999997</v>
      </c>
      <c r="E22" s="14">
        <v>6063.72</v>
      </c>
      <c r="F22" s="14">
        <v>7932.52</v>
      </c>
      <c r="G22" s="21">
        <f>+E22</f>
        <v>6063.72</v>
      </c>
      <c r="H22" s="21">
        <f>+D22+E22-F22</f>
        <v>251.47999999999956</v>
      </c>
      <c r="I22" s="24" t="s">
        <v>19</v>
      </c>
    </row>
    <row r="23" spans="3:9" ht="13.5" customHeight="1" hidden="1" thickBot="1">
      <c r="C23" s="12" t="s">
        <v>20</v>
      </c>
      <c r="D23" s="22"/>
      <c r="E23" s="15"/>
      <c r="F23" s="15"/>
      <c r="G23" s="21">
        <f>+E23</f>
        <v>0</v>
      </c>
      <c r="H23" s="15"/>
      <c r="I23" s="30" t="s">
        <v>40</v>
      </c>
    </row>
    <row r="24" spans="3:9" ht="13.5" customHeight="1" thickBot="1">
      <c r="C24" s="18" t="s">
        <v>21</v>
      </c>
      <c r="D24" s="13">
        <v>1057.1899999999996</v>
      </c>
      <c r="E24" s="15">
        <v>2261.19</v>
      </c>
      <c r="F24" s="15">
        <v>3258.41</v>
      </c>
      <c r="G24" s="21">
        <f>+E24</f>
        <v>2261.19</v>
      </c>
      <c r="H24" s="21">
        <f>+D24+E24-F24</f>
        <v>59.9699999999998</v>
      </c>
      <c r="I24" s="24"/>
    </row>
    <row r="25" spans="3:9" ht="13.5" customHeight="1" hidden="1" thickBot="1">
      <c r="C25" s="12" t="s">
        <v>22</v>
      </c>
      <c r="D25" s="22"/>
      <c r="E25" s="15"/>
      <c r="F25" s="15"/>
      <c r="G25" s="21">
        <f>+E25</f>
        <v>0</v>
      </c>
      <c r="H25" s="15"/>
      <c r="I25" s="30" t="s">
        <v>41</v>
      </c>
    </row>
    <row r="26" spans="3:9" s="25" customFormat="1" ht="13.5" customHeight="1" thickBot="1">
      <c r="C26" s="12" t="s">
        <v>11</v>
      </c>
      <c r="D26" s="16">
        <f>SUM(D18:D25)</f>
        <v>9258.43</v>
      </c>
      <c r="E26" s="16">
        <f>SUM(E18:E25)</f>
        <v>28237.56</v>
      </c>
      <c r="F26" s="16">
        <f>SUM(F18:F25)</f>
        <v>36459.14</v>
      </c>
      <c r="G26" s="16">
        <f>SUM(G18:G25)</f>
        <v>17121.96</v>
      </c>
      <c r="H26" s="16">
        <f>SUM(H18:H25)</f>
        <v>1036.8500000000008</v>
      </c>
      <c r="I26" s="22"/>
    </row>
    <row r="27" spans="3:8" ht="21" customHeight="1">
      <c r="C27" s="27" t="s">
        <v>42</v>
      </c>
      <c r="D27" s="27"/>
      <c r="E27" s="27"/>
      <c r="F27" s="27"/>
      <c r="G27" s="27"/>
      <c r="H27" s="28">
        <f>+H15+H26</f>
        <v>2059.200000000003</v>
      </c>
    </row>
    <row r="28" ht="12.75" customHeight="1"/>
    <row r="29" ht="12.75" customHeight="1"/>
  </sheetData>
  <sheetProtection/>
  <mergeCells count="7">
    <mergeCell ref="C16:I16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55" t="s">
        <v>23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24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5" t="s">
        <v>43</v>
      </c>
      <c r="B3" s="55"/>
      <c r="C3" s="55"/>
      <c r="D3" s="55"/>
      <c r="E3" s="55"/>
      <c r="F3" s="55"/>
      <c r="G3" s="55"/>
      <c r="H3" s="55"/>
      <c r="I3" s="55"/>
    </row>
    <row r="4" spans="1:9" ht="51">
      <c r="A4" s="31" t="s">
        <v>25</v>
      </c>
      <c r="B4" s="32" t="s">
        <v>44</v>
      </c>
      <c r="C4" s="32" t="s">
        <v>45</v>
      </c>
      <c r="D4" s="32" t="s">
        <v>26</v>
      </c>
      <c r="E4" s="32" t="s">
        <v>27</v>
      </c>
      <c r="F4" s="32" t="s">
        <v>28</v>
      </c>
      <c r="G4" s="32" t="s">
        <v>29</v>
      </c>
      <c r="H4" s="32" t="s">
        <v>46</v>
      </c>
      <c r="I4" s="31" t="s">
        <v>30</v>
      </c>
    </row>
    <row r="5" spans="1:9" ht="15">
      <c r="A5" s="33" t="s">
        <v>31</v>
      </c>
      <c r="B5" s="33">
        <v>-0.009999999999999787</v>
      </c>
      <c r="C5" s="34">
        <v>-3.19642</v>
      </c>
      <c r="D5" s="34">
        <v>9.99252</v>
      </c>
      <c r="E5" s="34">
        <v>12.76706</v>
      </c>
      <c r="F5" s="34">
        <v>0</v>
      </c>
      <c r="G5" s="34">
        <v>1.29813</v>
      </c>
      <c r="H5" s="34">
        <v>0.4144</v>
      </c>
      <c r="I5" s="34">
        <f>B5+D5+F5-G5</f>
        <v>8.68439</v>
      </c>
    </row>
    <row r="7" ht="15">
      <c r="A7" t="s">
        <v>47</v>
      </c>
    </row>
    <row r="8" ht="12.75">
      <c r="A8" t="s">
        <v>48</v>
      </c>
    </row>
    <row r="12" spans="4:6" ht="12.75">
      <c r="D12" s="35"/>
      <c r="E12" s="35"/>
      <c r="F12" s="35"/>
    </row>
    <row r="13" spans="4:6" ht="12.75">
      <c r="D13" s="35"/>
      <c r="E13" s="35"/>
      <c r="F13" s="35"/>
    </row>
    <row r="14" spans="4:6" ht="12.75">
      <c r="D14" s="35"/>
      <c r="E14" s="35"/>
      <c r="F14" s="35"/>
    </row>
    <row r="15" spans="4:6" ht="12.75">
      <c r="D15" s="35"/>
      <c r="E15" s="35"/>
      <c r="F15" s="35"/>
    </row>
    <row r="23" spans="4:6" ht="12.75">
      <c r="D23" s="35"/>
      <c r="E23" s="35"/>
      <c r="F23" s="35"/>
    </row>
    <row r="24" spans="4:6" ht="12.75">
      <c r="D24" s="35"/>
      <c r="E24" s="35"/>
      <c r="F24" s="35"/>
    </row>
    <row r="25" spans="4:6" ht="12.75">
      <c r="D25" s="35"/>
      <c r="E25" s="35"/>
      <c r="F25" s="35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56" t="s">
        <v>49</v>
      </c>
      <c r="B1" s="56"/>
      <c r="C1" s="56"/>
      <c r="D1" s="56"/>
      <c r="E1" s="56"/>
      <c r="F1" s="56"/>
      <c r="G1" s="56"/>
    </row>
    <row r="2" spans="1:7" ht="29.25" customHeight="1">
      <c r="A2" s="56"/>
      <c r="B2" s="56"/>
      <c r="C2" s="56"/>
      <c r="D2" s="56"/>
      <c r="E2" s="56"/>
      <c r="F2" s="56"/>
      <c r="G2" s="56"/>
    </row>
    <row r="4" spans="1:7" ht="62.25" customHeight="1">
      <c r="A4" s="36" t="s">
        <v>50</v>
      </c>
      <c r="B4" s="36" t="s">
        <v>58</v>
      </c>
      <c r="C4" s="36" t="s">
        <v>51</v>
      </c>
      <c r="D4" s="36" t="s">
        <v>52</v>
      </c>
      <c r="E4" s="37" t="s">
        <v>53</v>
      </c>
      <c r="F4" s="36" t="s">
        <v>54</v>
      </c>
      <c r="G4" s="38"/>
    </row>
    <row r="5" spans="1:7" ht="15">
      <c r="A5" s="39">
        <v>1</v>
      </c>
      <c r="B5" s="40">
        <v>0</v>
      </c>
      <c r="C5" s="40">
        <v>2421.21</v>
      </c>
      <c r="D5" s="40">
        <v>2421.21</v>
      </c>
      <c r="E5" s="40">
        <v>8450.64</v>
      </c>
      <c r="F5" s="40">
        <f>+B5+C5-D5</f>
        <v>0</v>
      </c>
      <c r="G5" s="41"/>
    </row>
    <row r="7" spans="1:5" ht="90">
      <c r="A7" s="36" t="s">
        <v>50</v>
      </c>
      <c r="B7" s="36" t="s">
        <v>59</v>
      </c>
      <c r="C7" s="36" t="s">
        <v>55</v>
      </c>
      <c r="D7" s="36" t="s">
        <v>56</v>
      </c>
      <c r="E7" s="36" t="s">
        <v>57</v>
      </c>
    </row>
    <row r="8" spans="1:5" ht="15">
      <c r="A8" s="42">
        <v>1</v>
      </c>
      <c r="B8" s="43">
        <v>0</v>
      </c>
      <c r="C8" s="43">
        <f>+D5+E5</f>
        <v>10871.849999999999</v>
      </c>
      <c r="D8" s="43">
        <v>0</v>
      </c>
      <c r="E8" s="43">
        <f>+B8+C8-D8</f>
        <v>10871.849999999999</v>
      </c>
    </row>
    <row r="9" spans="1:5" ht="12.75">
      <c r="A9" s="35"/>
      <c r="B9" s="35"/>
      <c r="C9" s="44"/>
      <c r="D9" s="44"/>
      <c r="E9" s="45"/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2011-03-25T07:35:38Z</dcterms:created>
  <dcterms:modified xsi:type="dcterms:W3CDTF">2013-06-05T11:16:07Z</dcterms:modified>
  <cp:category/>
  <cp:version/>
  <cp:contentType/>
  <cp:contentStatus/>
</cp:coreProperties>
</file>