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<sst xmlns="http://schemas.openxmlformats.org/spreadsheetml/2006/main" count="92" uniqueCount="83">
  <si>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</si>
  <si>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</si>
  <si>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</si>
  <si>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</si>
  <si>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</si>
  <si>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</si>
  <si>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</si>
  <si>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</si>
  <si>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</si>
  <si>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</si>
  <si>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</si>
  <si>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</si>
  <si>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</si>
  <si>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</si>
  <si>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</si>
  <si>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</si>
  <si>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</si>
  <si>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</si>
  <si>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</si>
  <si>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</si>
  <si>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</si>
  <si>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</si>
  <si>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</si>
  <si>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</si>
  <si>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</si>
  <si>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</si>
  <si>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</si>
  <si>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</si>
  <si>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</si>
  <si>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</si>
  <si>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</si>
  <si>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</si>
  <si>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</si>
  <si>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</si>
  <si>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</si>
  <si>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</si>
  <si>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</si>
  <si>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</si>
  <si>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</si>
  <si>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</si>
  <si>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</si>
  <si>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</si>
  <si>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</si>
  <si>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</si>
  <si>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</si>
  <si>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</si>
  <si>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</si>
  <si>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</si>
  <si>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73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</si>
  <si>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</si>
  <si>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</si>
  <si>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</si>
  <si>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</si>
  <si>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</si>
  <si>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</si>
  <si>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</si>
  <si>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73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</si>
  <si>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</si>
  <si>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</si>
  <si>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</si>
  <si>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</si>
  <si>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</si>
  <si>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Н/2009-74 от 01.01.2009г.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</si>
  <si>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</si>
  <si>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</si>
  <si>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</si>
  <si>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</si>
  <si>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73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</si>
  <si>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</si>
  <si>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</si>
  <si>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</si>
  <si>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69.04 </t>
    </r>
    <r>
      <rPr>
        <sz val="10"/>
        <rFont val="Arial Cyr"/>
        <family val="0"/>
      </rPr>
      <t>тыс.рублей, в том числе:</t>
    </r>
  </si>
  <si>
    <t>очистка кровли от снега - 7.85 т.р.</t>
  </si>
  <si>
    <t>замеры сопротивления изоляции - 20.05 т.р.</t>
  </si>
  <si>
    <t>смена труб, кранов, задвижек, установка магнит.фильтров - 40.71 т.р.</t>
  </si>
  <si>
    <t>прочее - 0.43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</si>
  <si>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мкр. Черная Речка, д. 73</t>
  </si>
  <si>
    <t>установка т/о узлов учета теп/энергии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</si>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</sst>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4" fontId="18" fillId="0" borderId="28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15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4" customWidth="1"/>
    <col min="4" max="4" width="14.375" style="24" customWidth="1"/>
    <col min="5" max="5" width="11.875" style="24" customWidth="1"/>
    <col min="6" max="6" width="13.25390625" style="24" customWidth="1"/>
    <col min="7" max="7" width="11.875" style="24" customWidth="1"/>
    <col min="8" max="8" width="14.375" style="24" customWidth="1"/>
    <col min="9" max="9" width="21.00390625" style="2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4" t="s">
        <v>1</v>
      </c>
      <c r="D5" s="84"/>
      <c r="E5" s="84"/>
      <c r="F5" s="84"/>
      <c r="G5" s="84"/>
      <c r="H5" s="84"/>
      <c r="I5" s="84"/>
    </row>
    <row r="6" spans="3:9" ht="12.75">
      <c r="C6" s="85" t="s">
        <v>2</v>
      </c>
      <c r="D6" s="85"/>
      <c r="E6" s="85"/>
      <c r="F6" s="85"/>
      <c r="G6" s="85"/>
      <c r="H6" s="85"/>
      <c r="I6" s="85"/>
    </row>
    <row r="7" spans="3:9" ht="12.75">
      <c r="C7" s="85" t="s">
        <v>56</v>
      </c>
      <c r="D7" s="85"/>
      <c r="E7" s="85"/>
      <c r="F7" s="85"/>
      <c r="G7" s="85"/>
      <c r="H7" s="85"/>
      <c r="I7" s="85"/>
    </row>
    <row r="8" spans="3:9" ht="6" customHeight="1" thickBot="1">
      <c r="C8" s="86"/>
      <c r="D8" s="86"/>
      <c r="E8" s="86"/>
      <c r="F8" s="86"/>
      <c r="G8" s="86"/>
      <c r="H8" s="86"/>
      <c r="I8" s="86"/>
    </row>
    <row r="9" spans="3:9" ht="50.25" customHeight="1" thickBot="1">
      <c r="C9" s="9" t="s">
        <v>3</v>
      </c>
      <c r="D9" s="10" t="s">
        <v>57</v>
      </c>
      <c r="E9" s="11" t="s">
        <v>58</v>
      </c>
      <c r="F9" s="11" t="s">
        <v>59</v>
      </c>
      <c r="G9" s="11" t="s">
        <v>4</v>
      </c>
      <c r="H9" s="11" t="s">
        <v>60</v>
      </c>
      <c r="I9" s="10" t="s">
        <v>5</v>
      </c>
    </row>
    <row r="10" spans="3:9" ht="13.5" customHeight="1" thickBot="1">
      <c r="C10" s="87" t="s">
        <v>6</v>
      </c>
      <c r="D10" s="81"/>
      <c r="E10" s="81"/>
      <c r="F10" s="81"/>
      <c r="G10" s="81"/>
      <c r="H10" s="81"/>
      <c r="I10" s="88"/>
    </row>
    <row r="11" spans="3:9" ht="13.5" customHeight="1" thickBot="1">
      <c r="C11" s="12" t="s">
        <v>7</v>
      </c>
      <c r="D11" s="73">
        <v>2271.1300000000047</v>
      </c>
      <c r="E11" s="14">
        <f>69394.64+138789.28</f>
        <v>208183.91999999998</v>
      </c>
      <c r="F11" s="14">
        <f>59609.47+141072.22</f>
        <v>200681.69</v>
      </c>
      <c r="G11" s="14">
        <f>E11</f>
        <v>208183.91999999998</v>
      </c>
      <c r="H11" s="14">
        <f>D11+E11-F11</f>
        <v>9773.359999999986</v>
      </c>
      <c r="I11" s="89" t="s">
        <v>61</v>
      </c>
    </row>
    <row r="12" spans="3:9" ht="13.5" customHeight="1" thickBot="1">
      <c r="C12" s="12" t="s">
        <v>8</v>
      </c>
      <c r="D12" s="73">
        <v>1271.7999999999884</v>
      </c>
      <c r="E12" s="15">
        <f>28609.65-1696.24+23112.28-892.1</f>
        <v>49133.590000000004</v>
      </c>
      <c r="F12" s="15">
        <f>24617.52+23491.98</f>
        <v>48109.5</v>
      </c>
      <c r="G12" s="14">
        <f>E12</f>
        <v>49133.590000000004</v>
      </c>
      <c r="H12" s="14">
        <f>D12+E12-F12</f>
        <v>2295.889999999992</v>
      </c>
      <c r="I12" s="90"/>
    </row>
    <row r="13" spans="3:9" ht="13.5" customHeight="1" thickBot="1">
      <c r="C13" s="12" t="s">
        <v>9</v>
      </c>
      <c r="D13" s="73">
        <v>185.0699999999997</v>
      </c>
      <c r="E13" s="15">
        <f>10136.27-840.92+17446.51-786.31</f>
        <v>25955.55</v>
      </c>
      <c r="F13" s="15">
        <f>15586.8+9480.42</f>
        <v>25067.22</v>
      </c>
      <c r="G13" s="14">
        <f>E13</f>
        <v>25955.55</v>
      </c>
      <c r="H13" s="14">
        <f>D13+E13-F13</f>
        <v>1073.3999999999978</v>
      </c>
      <c r="I13" s="90"/>
    </row>
    <row r="14" spans="3:9" ht="13.5" customHeight="1" thickBot="1">
      <c r="C14" s="12" t="s">
        <v>10</v>
      </c>
      <c r="D14" s="73">
        <v>194.96999999999935</v>
      </c>
      <c r="E14" s="15">
        <f>2882.99-85.34+5876.71-264.13+3411.31-282.26+3684.36-218.45</f>
        <v>15005.19</v>
      </c>
      <c r="F14" s="15">
        <f>3170.24+2930.72+5251.01+3190.95</f>
        <v>14542.919999999998</v>
      </c>
      <c r="G14" s="14">
        <f>E14</f>
        <v>15005.19</v>
      </c>
      <c r="H14" s="14">
        <f>D14+E14-F14</f>
        <v>657.2400000000016</v>
      </c>
      <c r="I14" s="91"/>
    </row>
    <row r="15" spans="3:9" ht="13.5" customHeight="1" thickBot="1">
      <c r="C15" s="12" t="s">
        <v>11</v>
      </c>
      <c r="D15" s="16">
        <f>SUM(D11:D14)</f>
        <v>3922.969999999992</v>
      </c>
      <c r="E15" s="16">
        <f>SUM(E11:E14)</f>
        <v>298278.25</v>
      </c>
      <c r="F15" s="16">
        <f>SUM(F11:F14)</f>
        <v>288401.33</v>
      </c>
      <c r="G15" s="16">
        <f>SUM(G11:G14)</f>
        <v>298278.25</v>
      </c>
      <c r="H15" s="16">
        <f>SUM(H11:H14)</f>
        <v>13799.889999999978</v>
      </c>
      <c r="I15" s="12"/>
    </row>
    <row r="16" spans="3:9" ht="13.5" customHeight="1" thickBot="1">
      <c r="C16" s="81" t="s">
        <v>12</v>
      </c>
      <c r="D16" s="81"/>
      <c r="E16" s="81"/>
      <c r="F16" s="81"/>
      <c r="G16" s="81"/>
      <c r="H16" s="81"/>
      <c r="I16" s="81"/>
    </row>
    <row r="17" spans="3:9" ht="55.5" customHeight="1" thickBot="1">
      <c r="C17" s="17" t="s">
        <v>3</v>
      </c>
      <c r="D17" s="10" t="s">
        <v>57</v>
      </c>
      <c r="E17" s="11" t="s">
        <v>58</v>
      </c>
      <c r="F17" s="11" t="s">
        <v>59</v>
      </c>
      <c r="G17" s="11" t="s">
        <v>4</v>
      </c>
      <c r="H17" s="11" t="s">
        <v>60</v>
      </c>
      <c r="I17" s="18" t="s">
        <v>13</v>
      </c>
    </row>
    <row r="18" spans="3:9" ht="17.25" customHeight="1" thickBot="1">
      <c r="C18" s="9" t="s">
        <v>14</v>
      </c>
      <c r="D18" s="74">
        <v>1288.4300000000076</v>
      </c>
      <c r="E18" s="19">
        <v>123165.6</v>
      </c>
      <c r="F18" s="19">
        <v>118664.94</v>
      </c>
      <c r="G18" s="19">
        <f>+E18</f>
        <v>123165.6</v>
      </c>
      <c r="H18" s="19">
        <f>D18+E18-F18</f>
        <v>5789.090000000011</v>
      </c>
      <c r="I18" s="82" t="s">
        <v>62</v>
      </c>
    </row>
    <row r="19" spans="3:9" ht="18.75" customHeight="1" thickBot="1">
      <c r="C19" s="12" t="s">
        <v>15</v>
      </c>
      <c r="D19" s="73">
        <v>468.41999999999825</v>
      </c>
      <c r="E19" s="14">
        <v>20620.08</v>
      </c>
      <c r="F19" s="14">
        <v>20119.3</v>
      </c>
      <c r="G19" s="19">
        <v>69040.21</v>
      </c>
      <c r="H19" s="19">
        <f>D19+E19-F19</f>
        <v>969.2000000000007</v>
      </c>
      <c r="I19" s="83"/>
    </row>
    <row r="20" spans="3:9" ht="13.5" customHeight="1" thickBot="1">
      <c r="C20" s="17" t="s">
        <v>16</v>
      </c>
      <c r="D20" s="75">
        <v>513.1900000000023</v>
      </c>
      <c r="E20" s="14">
        <v>29841.24</v>
      </c>
      <c r="F20" s="14">
        <v>28602.43</v>
      </c>
      <c r="G20" s="19">
        <v>13813</v>
      </c>
      <c r="H20" s="19">
        <f>D20+E20-F20</f>
        <v>1752.0000000000036</v>
      </c>
      <c r="I20" s="20"/>
    </row>
    <row r="21" spans="3:9" ht="22.5" customHeight="1" hidden="1" thickBot="1">
      <c r="C21" s="12" t="s">
        <v>17</v>
      </c>
      <c r="D21" s="73">
        <v>0</v>
      </c>
      <c r="E21" s="14"/>
      <c r="F21" s="14"/>
      <c r="G21" s="19">
        <f>+E21</f>
        <v>0</v>
      </c>
      <c r="H21" s="19">
        <f>D21+E21-F21</f>
        <v>0</v>
      </c>
      <c r="I21" s="20" t="s">
        <v>63</v>
      </c>
    </row>
    <row r="22" spans="3:9" ht="13.5" customHeight="1" thickBot="1">
      <c r="C22" s="12" t="s">
        <v>18</v>
      </c>
      <c r="D22" s="73">
        <v>329.75</v>
      </c>
      <c r="E22" s="14">
        <v>26806.08</v>
      </c>
      <c r="F22" s="14">
        <v>25875.87</v>
      </c>
      <c r="G22" s="19">
        <f>+E22</f>
        <v>26806.08</v>
      </c>
      <c r="H22" s="19">
        <f>D22+E22-F22</f>
        <v>1259.9600000000028</v>
      </c>
      <c r="I22" s="20" t="s">
        <v>19</v>
      </c>
    </row>
    <row r="23" spans="3:9" ht="13.5" customHeight="1" hidden="1" thickBot="1">
      <c r="C23" s="12" t="s">
        <v>20</v>
      </c>
      <c r="D23" s="76"/>
      <c r="E23" s="15"/>
      <c r="F23" s="15"/>
      <c r="G23" s="19">
        <f>+E23</f>
        <v>0</v>
      </c>
      <c r="H23" s="15"/>
      <c r="I23" s="13" t="s">
        <v>64</v>
      </c>
    </row>
    <row r="24" spans="3:9" ht="13.5" customHeight="1" thickBot="1">
      <c r="C24" s="17" t="s">
        <v>21</v>
      </c>
      <c r="D24" s="22">
        <v>212.4300000000003</v>
      </c>
      <c r="E24" s="15">
        <v>15183.68</v>
      </c>
      <c r="F24" s="15">
        <v>14630.45</v>
      </c>
      <c r="G24" s="19">
        <f>+E24</f>
        <v>15183.68</v>
      </c>
      <c r="H24" s="19">
        <f>+D24+E24-F24</f>
        <v>765.6599999999999</v>
      </c>
      <c r="I24" s="20"/>
    </row>
    <row r="25" spans="3:9" ht="13.5" customHeight="1" thickBot="1">
      <c r="C25" s="12" t="s">
        <v>22</v>
      </c>
      <c r="D25" s="22">
        <v>0</v>
      </c>
      <c r="E25" s="15">
        <f>2346.2+469.24</f>
        <v>2815.4399999999996</v>
      </c>
      <c r="F25" s="15">
        <v>2550.77</v>
      </c>
      <c r="G25" s="19">
        <f>+E25</f>
        <v>2815.4399999999996</v>
      </c>
      <c r="H25" s="19">
        <f>+D25+E25-F25</f>
        <v>264.6699999999996</v>
      </c>
      <c r="I25" s="13" t="s">
        <v>65</v>
      </c>
    </row>
    <row r="26" spans="3:9" s="23" customFormat="1" ht="13.5" customHeight="1" thickBot="1">
      <c r="C26" s="12" t="s">
        <v>11</v>
      </c>
      <c r="D26" s="16">
        <f>SUM(D18:D25)</f>
        <v>2812.2200000000084</v>
      </c>
      <c r="E26" s="16">
        <f>SUM(E18:E25)</f>
        <v>218432.12</v>
      </c>
      <c r="F26" s="16">
        <f>SUM(F18:F25)</f>
        <v>210443.75999999998</v>
      </c>
      <c r="G26" s="16">
        <f>SUM(G18:G25)</f>
        <v>250824.01</v>
      </c>
      <c r="H26" s="16">
        <f>SUM(H18:H25)</f>
        <v>10800.580000000018</v>
      </c>
      <c r="I26" s="21"/>
    </row>
    <row r="27" spans="3:8" ht="25.5" customHeight="1">
      <c r="C27" s="25" t="s">
        <v>66</v>
      </c>
      <c r="D27" s="25"/>
      <c r="E27" s="25"/>
      <c r="F27" s="25"/>
      <c r="G27" s="25"/>
      <c r="H27" s="26">
        <f>+H15+H26</f>
        <v>24600.469999999994</v>
      </c>
    </row>
    <row r="28" ht="12.75" customHeight="1"/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92" t="s">
        <v>23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2" t="s">
        <v>24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2" t="s">
        <v>67</v>
      </c>
      <c r="B3" s="92"/>
      <c r="C3" s="92"/>
      <c r="D3" s="92"/>
      <c r="E3" s="92"/>
      <c r="F3" s="92"/>
      <c r="G3" s="92"/>
      <c r="H3" s="92"/>
      <c r="I3" s="92"/>
    </row>
    <row r="4" spans="1:9" ht="51">
      <c r="A4" s="77" t="s">
        <v>25</v>
      </c>
      <c r="B4" s="78" t="s">
        <v>68</v>
      </c>
      <c r="C4" s="78" t="s">
        <v>69</v>
      </c>
      <c r="D4" s="78" t="s">
        <v>26</v>
      </c>
      <c r="E4" s="78" t="s">
        <v>27</v>
      </c>
      <c r="F4" s="78" t="s">
        <v>28</v>
      </c>
      <c r="G4" s="78" t="s">
        <v>29</v>
      </c>
      <c r="H4" s="78" t="s">
        <v>70</v>
      </c>
      <c r="I4" s="77" t="s">
        <v>30</v>
      </c>
    </row>
    <row r="5" spans="1:9" ht="15">
      <c r="A5" s="79" t="s">
        <v>31</v>
      </c>
      <c r="B5" s="79">
        <v>39.150000000000006</v>
      </c>
      <c r="C5" s="80">
        <v>39.57188</v>
      </c>
      <c r="D5" s="80">
        <v>20.62008</v>
      </c>
      <c r="E5" s="80">
        <v>20.1193</v>
      </c>
      <c r="F5" s="80">
        <v>0</v>
      </c>
      <c r="G5" s="80">
        <v>69.04021</v>
      </c>
      <c r="H5" s="80">
        <v>0.9692</v>
      </c>
      <c r="I5" s="80">
        <f>B5+D5+F5-G5</f>
        <v>-9.270129999999995</v>
      </c>
    </row>
    <row r="7" ht="15">
      <c r="A7" t="s">
        <v>71</v>
      </c>
    </row>
    <row r="8" spans="1:6" ht="12.75">
      <c r="A8" t="s">
        <v>72</v>
      </c>
      <c r="D8" s="37"/>
      <c r="E8" s="37"/>
      <c r="F8" s="37"/>
    </row>
    <row r="9" spans="1:6" ht="12.75">
      <c r="A9" t="s">
        <v>73</v>
      </c>
      <c r="D9" s="37"/>
      <c r="E9" s="37"/>
      <c r="F9" s="37"/>
    </row>
    <row r="10" spans="1:6" ht="12.75">
      <c r="A10" t="s">
        <v>74</v>
      </c>
      <c r="D10" s="37"/>
      <c r="E10" s="37"/>
      <c r="F10" s="37"/>
    </row>
    <row r="11" spans="1:6" ht="12.75">
      <c r="A11" t="s">
        <v>75</v>
      </c>
      <c r="D11" s="37"/>
      <c r="E11" s="37"/>
      <c r="F11" s="37"/>
    </row>
    <row r="12" spans="4:6" ht="12.75">
      <c r="D12" s="37"/>
      <c r="E12" s="37"/>
      <c r="F12" s="37"/>
    </row>
    <row r="13" spans="4:6" ht="12.75">
      <c r="D13" s="37"/>
      <c r="E13" s="37"/>
      <c r="F13" s="37"/>
    </row>
    <row r="14" spans="4:6" ht="12.75">
      <c r="D14" s="37"/>
      <c r="E14" s="37"/>
      <c r="F14" s="37"/>
    </row>
    <row r="15" spans="4:6" ht="12.75">
      <c r="D15" s="37"/>
      <c r="E15" s="37"/>
      <c r="F15" s="37"/>
    </row>
    <row r="16" spans="4:6" ht="12.75">
      <c r="D16" s="37"/>
      <c r="E16" s="37"/>
      <c r="F16" s="37"/>
    </row>
    <row r="22" spans="4:6" ht="12.75">
      <c r="D22" s="37"/>
      <c r="E22" s="37"/>
      <c r="F22" s="37"/>
    </row>
    <row r="23" spans="4:6" ht="12.75">
      <c r="D23" s="37"/>
      <c r="E23" s="37"/>
      <c r="F23" s="37"/>
    </row>
    <row r="24" spans="4:6" ht="12.75">
      <c r="D24" s="37"/>
      <c r="E24" s="37"/>
      <c r="F24" s="37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18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3" t="s">
        <v>76</v>
      </c>
      <c r="B1" s="93"/>
      <c r="C1" s="93"/>
      <c r="D1" s="93"/>
      <c r="E1" s="93"/>
      <c r="F1" s="93"/>
      <c r="G1" s="93"/>
      <c r="H1" s="27"/>
    </row>
    <row r="2" spans="1:7" ht="29.25" customHeight="1" thickBot="1">
      <c r="A2" s="94"/>
      <c r="B2" s="94"/>
      <c r="C2" s="94"/>
      <c r="D2" s="94"/>
      <c r="E2" s="94"/>
      <c r="F2" s="94"/>
      <c r="G2" s="94"/>
    </row>
    <row r="3" spans="1:8" ht="13.5" thickBot="1">
      <c r="A3" s="28"/>
      <c r="B3" s="29"/>
      <c r="C3" s="30"/>
      <c r="D3" s="29"/>
      <c r="E3" s="29"/>
      <c r="F3" s="95" t="s">
        <v>32</v>
      </c>
      <c r="G3" s="96"/>
      <c r="H3" s="29"/>
    </row>
    <row r="4" spans="1:8" ht="12.75">
      <c r="A4" s="31" t="s">
        <v>33</v>
      </c>
      <c r="B4" s="32" t="s">
        <v>34</v>
      </c>
      <c r="C4" s="33" t="s">
        <v>35</v>
      </c>
      <c r="D4" s="32" t="s">
        <v>36</v>
      </c>
      <c r="E4" s="34" t="s">
        <v>37</v>
      </c>
      <c r="F4" s="34"/>
      <c r="G4" s="34"/>
      <c r="H4" s="34" t="s">
        <v>38</v>
      </c>
    </row>
    <row r="5" spans="1:8" ht="12.75">
      <c r="A5" s="31" t="s">
        <v>39</v>
      </c>
      <c r="B5" s="32"/>
      <c r="C5" s="33"/>
      <c r="D5" s="32" t="s">
        <v>40</v>
      </c>
      <c r="E5" s="32" t="s">
        <v>41</v>
      </c>
      <c r="F5" s="32" t="s">
        <v>42</v>
      </c>
      <c r="G5" s="32" t="s">
        <v>43</v>
      </c>
      <c r="H5" s="32"/>
    </row>
    <row r="6" spans="1:8" ht="12.75">
      <c r="A6" s="31"/>
      <c r="B6" s="32"/>
      <c r="C6" s="33"/>
      <c r="D6" s="32" t="s">
        <v>44</v>
      </c>
      <c r="E6" s="32"/>
      <c r="F6" s="32" t="s">
        <v>45</v>
      </c>
      <c r="G6" s="32" t="s">
        <v>46</v>
      </c>
      <c r="H6" s="35"/>
    </row>
    <row r="7" spans="1:8" ht="12.75">
      <c r="A7" s="36"/>
      <c r="B7" s="35"/>
      <c r="C7" s="37"/>
      <c r="D7" s="35"/>
      <c r="E7" s="35"/>
      <c r="F7" s="35"/>
      <c r="G7" s="32" t="s">
        <v>47</v>
      </c>
      <c r="H7" s="35"/>
    </row>
    <row r="8" spans="1:8" ht="13.5" thickBot="1">
      <c r="A8" s="38"/>
      <c r="B8" s="39"/>
      <c r="C8" s="40"/>
      <c r="D8" s="39"/>
      <c r="E8" s="39"/>
      <c r="F8" s="39"/>
      <c r="G8" s="39"/>
      <c r="H8" s="39"/>
    </row>
    <row r="9" spans="1:8" ht="12.75">
      <c r="A9" s="29"/>
      <c r="B9" s="41"/>
      <c r="C9" s="30"/>
      <c r="D9" s="29"/>
      <c r="E9" s="29"/>
      <c r="F9" s="41"/>
      <c r="G9" s="41"/>
      <c r="H9" s="41"/>
    </row>
    <row r="10" spans="1:8" ht="12.75">
      <c r="A10" s="32">
        <v>1</v>
      </c>
      <c r="B10" s="42" t="s">
        <v>48</v>
      </c>
      <c r="C10" s="31" t="s">
        <v>77</v>
      </c>
      <c r="D10" s="32" t="s">
        <v>49</v>
      </c>
      <c r="E10" s="43">
        <v>275</v>
      </c>
      <c r="F10" s="64">
        <v>13.813</v>
      </c>
      <c r="G10" s="44">
        <f>+E10-F10</f>
        <v>261.187</v>
      </c>
      <c r="H10" s="45"/>
    </row>
    <row r="11" spans="1:8" ht="12.75">
      <c r="A11" s="32"/>
      <c r="B11" s="42"/>
      <c r="C11" s="33"/>
      <c r="D11" s="32"/>
      <c r="E11" s="46"/>
      <c r="F11" s="46"/>
      <c r="G11" s="46"/>
      <c r="H11" s="47"/>
    </row>
    <row r="12" spans="1:8" ht="12.75">
      <c r="A12" s="32"/>
      <c r="B12" s="42"/>
      <c r="C12" s="48" t="s">
        <v>50</v>
      </c>
      <c r="D12" s="49"/>
      <c r="E12" s="50">
        <f>SUM(E10:E11)</f>
        <v>275</v>
      </c>
      <c r="F12" s="50">
        <f>SUM(F10:F11)</f>
        <v>13.813</v>
      </c>
      <c r="G12" s="50">
        <f>SUM(G10:G11)</f>
        <v>261.187</v>
      </c>
      <c r="H12" s="45"/>
    </row>
    <row r="13" spans="1:8" ht="13.5" thickBot="1">
      <c r="A13" s="51"/>
      <c r="B13" s="52"/>
      <c r="C13" s="53"/>
      <c r="D13" s="54"/>
      <c r="E13" s="55"/>
      <c r="F13" s="55"/>
      <c r="G13" s="55"/>
      <c r="H13" s="47"/>
    </row>
    <row r="14" spans="1:8" ht="12.75">
      <c r="A14" s="29"/>
      <c r="B14" s="41"/>
      <c r="C14" s="56"/>
      <c r="D14" s="56"/>
      <c r="E14" s="57"/>
      <c r="F14" s="57"/>
      <c r="G14" s="57"/>
      <c r="H14" s="56"/>
    </row>
    <row r="15" spans="1:8" ht="12.75">
      <c r="A15" s="35"/>
      <c r="B15" s="58" t="s">
        <v>11</v>
      </c>
      <c r="C15" s="59"/>
      <c r="D15" s="59"/>
      <c r="E15" s="60">
        <f>E12</f>
        <v>275</v>
      </c>
      <c r="F15" s="60">
        <f>F12</f>
        <v>13.813</v>
      </c>
      <c r="G15" s="60">
        <f>G12</f>
        <v>261.187</v>
      </c>
      <c r="H15" s="60">
        <f>H12</f>
        <v>0</v>
      </c>
    </row>
    <row r="16" spans="1:8" ht="13.5" thickBot="1">
      <c r="A16" s="39"/>
      <c r="B16" s="61"/>
      <c r="C16" s="62"/>
      <c r="D16" s="62"/>
      <c r="E16" s="63"/>
      <c r="F16" s="63"/>
      <c r="G16" s="63"/>
      <c r="H16" s="63"/>
    </row>
    <row r="17" spans="1:8" ht="12.75">
      <c r="A17" s="37"/>
      <c r="B17" s="37"/>
      <c r="C17" s="64"/>
      <c r="D17" s="64"/>
      <c r="E17" s="33"/>
      <c r="F17" s="33"/>
      <c r="G17" s="33"/>
      <c r="H17" s="33"/>
    </row>
    <row r="18" spans="1:8" ht="12.75">
      <c r="A18" s="37"/>
      <c r="B18" s="37"/>
      <c r="C18" s="64"/>
      <c r="D18" s="64"/>
      <c r="E18" s="33"/>
      <c r="F18" s="33"/>
      <c r="G18" s="33"/>
      <c r="H18" s="33"/>
    </row>
    <row r="19" spans="1:8" ht="60">
      <c r="A19" s="65" t="s">
        <v>51</v>
      </c>
      <c r="B19" s="65" t="s">
        <v>53</v>
      </c>
      <c r="C19" s="65" t="s">
        <v>78</v>
      </c>
      <c r="D19" s="65" t="s">
        <v>79</v>
      </c>
      <c r="E19" s="66" t="s">
        <v>52</v>
      </c>
      <c r="F19" s="65" t="s">
        <v>80</v>
      </c>
      <c r="G19" s="67"/>
      <c r="H19" s="33"/>
    </row>
    <row r="20" spans="1:8" ht="15">
      <c r="A20" s="68">
        <v>1</v>
      </c>
      <c r="B20" s="69">
        <v>513.1900000000023</v>
      </c>
      <c r="C20" s="69">
        <v>29841.24</v>
      </c>
      <c r="D20" s="69">
        <v>28602.43</v>
      </c>
      <c r="E20" s="69">
        <v>7433.52</v>
      </c>
      <c r="F20" s="69">
        <f>B20+C20-D20</f>
        <v>1752.0000000000036</v>
      </c>
      <c r="G20" s="70"/>
      <c r="H20" s="33"/>
    </row>
    <row r="21" spans="1:8" ht="15">
      <c r="A21" s="71"/>
      <c r="B21" s="70"/>
      <c r="C21" s="70"/>
      <c r="D21" s="70"/>
      <c r="E21" s="70"/>
      <c r="F21" s="70"/>
      <c r="G21" s="70"/>
      <c r="H21" s="33"/>
    </row>
    <row r="22" spans="1:8" ht="90">
      <c r="A22" s="65" t="s">
        <v>51</v>
      </c>
      <c r="B22" s="65" t="s">
        <v>55</v>
      </c>
      <c r="C22" s="65" t="s">
        <v>81</v>
      </c>
      <c r="D22" s="65" t="s">
        <v>54</v>
      </c>
      <c r="E22" s="65" t="s">
        <v>82</v>
      </c>
      <c r="F22" s="70"/>
      <c r="G22" s="70"/>
      <c r="H22" s="33"/>
    </row>
    <row r="23" spans="1:8" ht="15">
      <c r="A23" s="68">
        <v>1</v>
      </c>
      <c r="B23" s="69">
        <v>-29388.809999999998</v>
      </c>
      <c r="C23" s="69">
        <f>+D20+E20</f>
        <v>36035.95</v>
      </c>
      <c r="D23" s="69">
        <v>13813</v>
      </c>
      <c r="E23" s="69">
        <f>+B23+C23-D23</f>
        <v>-7165.860000000001</v>
      </c>
      <c r="F23" s="70"/>
      <c r="G23" s="70"/>
      <c r="H23" s="33"/>
    </row>
    <row r="24" spans="1:8" ht="12.75">
      <c r="A24" s="37"/>
      <c r="B24" s="37"/>
      <c r="C24" s="64"/>
      <c r="D24" s="64"/>
      <c r="E24" s="33"/>
      <c r="F24" s="33"/>
      <c r="G24" s="33"/>
      <c r="H24" s="33"/>
    </row>
    <row r="25" ht="12.75">
      <c r="E25" s="72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2011-03-25T07:37:29Z</dcterms:created>
  <dcterms:modified xsi:type="dcterms:W3CDTF">2013-06-05T08:20:45Z</dcterms:modified>
  <cp:category/>
  <cp:version/>
  <cp:contentType/>
  <cp:contentStatus/>
</cp:coreProperties>
</file>