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E23" i="3" l="1"/>
  <c r="C23" i="3"/>
  <c r="F20" i="3"/>
  <c r="F16" i="3"/>
  <c r="F13" i="3"/>
  <c r="E13" i="3"/>
  <c r="E16" i="3" s="1"/>
  <c r="G16" i="3" s="1"/>
  <c r="G11" i="3"/>
  <c r="G10" i="3"/>
  <c r="G13" i="3" s="1"/>
  <c r="I17" i="2" l="1"/>
  <c r="F43" i="1" l="1"/>
  <c r="E43" i="1"/>
  <c r="D43" i="1"/>
  <c r="H42" i="1"/>
  <c r="G42" i="1"/>
  <c r="H41" i="1"/>
  <c r="G41" i="1"/>
  <c r="H40" i="1"/>
  <c r="G40" i="1"/>
  <c r="H39" i="1"/>
  <c r="H38" i="1"/>
  <c r="H37" i="1"/>
  <c r="H36" i="1"/>
  <c r="H43" i="1" s="1"/>
  <c r="H35" i="1"/>
  <c r="G35" i="1"/>
  <c r="G43" i="1" s="1"/>
  <c r="D32" i="1"/>
  <c r="G31" i="1"/>
  <c r="F31" i="1"/>
  <c r="H31" i="1" s="1"/>
  <c r="E31" i="1"/>
  <c r="G30" i="1"/>
  <c r="F30" i="1"/>
  <c r="H30" i="1" s="1"/>
  <c r="E30" i="1"/>
  <c r="F29" i="1"/>
  <c r="E29" i="1"/>
  <c r="H29" i="1" s="1"/>
  <c r="G28" i="1"/>
  <c r="F28" i="1"/>
  <c r="E28" i="1"/>
  <c r="H28" i="1" s="1"/>
  <c r="G27" i="1"/>
  <c r="G32" i="1" s="1"/>
  <c r="F27" i="1"/>
  <c r="F32" i="1" s="1"/>
  <c r="E27" i="1"/>
  <c r="E32" i="1" s="1"/>
  <c r="H27" i="1" l="1"/>
  <c r="H32" i="1" s="1"/>
  <c r="H46" i="1" s="1"/>
</calcChain>
</file>

<file path=xl/sharedStrings.xml><?xml version="1.0" encoding="utf-8"?>
<sst xmlns="http://schemas.openxmlformats.org/spreadsheetml/2006/main" count="101" uniqueCount="91">
  <si>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</si>
  <si>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</si>
  <si>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</si>
  <si>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Сосновая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</si>
  <si>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</si>
  <si>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</si>
  <si>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</si>
  <si>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</si>
  <si>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</si>
  <si>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</si>
  <si>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</si>
  <si>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</si>
  <si>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</si>
  <si>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</si>
  <si>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</si>
  <si>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</si>
  <si>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</si>
  <si>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</si>
  <si>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</si>
  <si>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</si>
  <si>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</si>
  <si>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</si>
  <si>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Н/2009-83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</si>
  <si>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</si>
  <si>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</si>
  <si>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</si>
  <si>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</si>
  <si>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</si>
  <si>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</si>
  <si>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</si>
  <si>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</si>
  <si>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</si>
  <si>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</si>
  <si>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</si>
  <si>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</si>
  <si>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</si>
  <si>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</si>
  <si>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</si>
  <si>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</si>
  <si>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</si>
  <si>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</si>
  <si>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</si>
  <si>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</si>
  <si>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 по ул. Сосновая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</si>
  <si>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</si>
  <si>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</si>
  <si>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</si>
  <si>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</si>
  <si>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</si>
  <si>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</si>
  <si>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</si>
  <si>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</si>
  <si>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</si>
  <si>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</si>
  <si>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149,96 </t>
    </r>
    <r>
      <rPr>
        <sz val="10"/>
        <rFont val="Arial Cyr"/>
        <charset val="204"/>
      </rPr>
      <t>тыс.рублей, в том числе:</t>
    </r>
  </si>
  <si>
    <t>проверка заземления - 57,43 т.р.</t>
  </si>
  <si>
    <t>герметизация швов - 84,70 т.р.</t>
  </si>
  <si>
    <t>ремонт узла учета ХВС - 3,55 т.р.</t>
  </si>
  <si>
    <t>смена труб, кранов - 1,64 т.р.</t>
  </si>
  <si>
    <t>смена дверных приборов, установка замка - 0,77 т.р.</t>
  </si>
  <si>
    <t>косметический ремонт - 0,86 т.р.</t>
  </si>
  <si>
    <t>аварийное обслуживание - 0,57 т.р.</t>
  </si>
  <si>
    <t>прочие - 0,44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</si>
  <si>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Сосновая,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</si>
  <si>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</si>
  <si>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</si>
  <si>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</si>
  <si>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</si>
  <si>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</si>
  <si>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</si>
  <si>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</si>
  <si>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</si>
  <si>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</si>
  <si>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</si>
  <si>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</si>
  <si>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</si>
  <si>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</si>
  <si>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</si>
  <si>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</si>
  <si>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2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</si>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</sst>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32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50" t="s">
        <v>1</v>
      </c>
      <c r="D21" s="50"/>
      <c r="E21" s="50"/>
      <c r="F21" s="50"/>
      <c r="G21" s="50"/>
      <c r="H21" s="50"/>
      <c r="I21" s="50"/>
    </row>
    <row r="22" spans="3:9" x14ac:dyDescent="0.2">
      <c r="C22" s="51" t="s">
        <v>2</v>
      </c>
      <c r="D22" s="51"/>
      <c r="E22" s="51"/>
      <c r="F22" s="51"/>
      <c r="G22" s="51"/>
      <c r="H22" s="51"/>
      <c r="I22" s="51"/>
    </row>
    <row r="23" spans="3:9" x14ac:dyDescent="0.2">
      <c r="C23" s="51" t="s">
        <v>3</v>
      </c>
      <c r="D23" s="51"/>
      <c r="E23" s="51"/>
      <c r="F23" s="51"/>
      <c r="G23" s="51"/>
      <c r="H23" s="51"/>
      <c r="I23" s="51"/>
    </row>
    <row r="24" spans="3:9" ht="6" customHeight="1" thickBot="1" x14ac:dyDescent="0.25">
      <c r="C24" s="52"/>
      <c r="D24" s="52"/>
      <c r="E24" s="52"/>
      <c r="F24" s="52"/>
      <c r="G24" s="52"/>
      <c r="H24" s="52"/>
      <c r="I24" s="52"/>
    </row>
    <row r="25" spans="3:9" ht="38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53" t="s">
        <v>11</v>
      </c>
      <c r="D26" s="43"/>
      <c r="E26" s="43"/>
      <c r="F26" s="43"/>
      <c r="G26" s="43"/>
      <c r="H26" s="43"/>
      <c r="I26" s="54"/>
    </row>
    <row r="27" spans="3:9" ht="13.5" customHeight="1" thickBot="1" x14ac:dyDescent="0.25">
      <c r="C27" s="12" t="s">
        <v>12</v>
      </c>
      <c r="D27" s="13">
        <v>295330.58999999985</v>
      </c>
      <c r="E27" s="14">
        <f>244388.14+876871.88+119846.61</f>
        <v>1241106.6300000001</v>
      </c>
      <c r="F27" s="14">
        <f>146517.82+10593.1+55235.59+940471.9</f>
        <v>1152818.4100000001</v>
      </c>
      <c r="G27" s="14">
        <f>750205.26+439435</f>
        <v>1189640.26</v>
      </c>
      <c r="H27" s="15">
        <f>+D27+E27-F27</f>
        <v>383618.80999999982</v>
      </c>
      <c r="I27" s="55" t="s">
        <v>13</v>
      </c>
    </row>
    <row r="28" spans="3:9" ht="13.5" customHeight="1" thickBot="1" x14ac:dyDescent="0.25">
      <c r="C28" s="12" t="s">
        <v>14</v>
      </c>
      <c r="D28" s="13">
        <v>113088.83000000007</v>
      </c>
      <c r="E28" s="16">
        <f>114467.59-12667.83+32976.81+211325.29-15401.27</f>
        <v>330700.58999999997</v>
      </c>
      <c r="F28" s="16">
        <f>115077.48+12301+5699.44+159514.01</f>
        <v>292591.93</v>
      </c>
      <c r="G28" s="14">
        <f>158747.95+233842.34</f>
        <v>392590.29000000004</v>
      </c>
      <c r="H28" s="15">
        <f>+D28+E28-F28</f>
        <v>151197.49000000005</v>
      </c>
      <c r="I28" s="56"/>
    </row>
    <row r="29" spans="3:9" ht="13.5" customHeight="1" thickBot="1" x14ac:dyDescent="0.25">
      <c r="C29" s="12" t="s">
        <v>15</v>
      </c>
      <c r="D29" s="13">
        <v>69790.63</v>
      </c>
      <c r="E29" s="16">
        <f>209438.72-17384.15</f>
        <v>192054.57</v>
      </c>
      <c r="F29" s="16">
        <f>180244.64+3244.26</f>
        <v>183488.90000000002</v>
      </c>
      <c r="G29" s="14">
        <v>231817.88</v>
      </c>
      <c r="H29" s="15">
        <f>+D29+E29-F29</f>
        <v>78356.299999999988</v>
      </c>
      <c r="I29" s="56"/>
    </row>
    <row r="30" spans="3:9" ht="13.5" customHeight="1" thickBot="1" x14ac:dyDescent="0.25">
      <c r="C30" s="12" t="s">
        <v>16</v>
      </c>
      <c r="D30" s="13">
        <v>38544.410000000033</v>
      </c>
      <c r="E30" s="16">
        <f>30152.52-1715.65+19255.58-1744.59+73529.54-4384.19</f>
        <v>115093.20999999999</v>
      </c>
      <c r="F30" s="16">
        <f>22355.07+718.64+17140.21+64634.76+1092.8</f>
        <v>105941.48</v>
      </c>
      <c r="G30" s="14">
        <f>+E30</f>
        <v>115093.20999999999</v>
      </c>
      <c r="H30" s="15">
        <f>+D30+E30-F30</f>
        <v>47696.140000000029</v>
      </c>
      <c r="I30" s="56"/>
    </row>
    <row r="31" spans="3:9" ht="13.5" customHeight="1" thickBot="1" x14ac:dyDescent="0.25">
      <c r="C31" s="12" t="s">
        <v>17</v>
      </c>
      <c r="D31" s="13">
        <v>-696.41999999999825</v>
      </c>
      <c r="E31" s="16">
        <f>7549.95-572.24+6075.7+572.24+3564.03</f>
        <v>17189.68</v>
      </c>
      <c r="F31" s="16">
        <f>7508.07+4486.58+31.97+2643.57+26.44+23.67</f>
        <v>14720.3</v>
      </c>
      <c r="G31" s="14">
        <f>+E31+64803.39</f>
        <v>81993.070000000007</v>
      </c>
      <c r="H31" s="15">
        <f>+D31+E31-F31</f>
        <v>1772.9600000000028</v>
      </c>
      <c r="I31" s="57"/>
    </row>
    <row r="32" spans="3:9" ht="13.5" customHeight="1" thickBot="1" x14ac:dyDescent="0.25">
      <c r="C32" s="12" t="s">
        <v>18</v>
      </c>
      <c r="D32" s="17">
        <f>SUM(D27:D31)</f>
        <v>516058.04</v>
      </c>
      <c r="E32" s="17">
        <f>SUM(E27:E31)</f>
        <v>1896144.6800000002</v>
      </c>
      <c r="F32" s="17">
        <f>SUM(F27:F31)</f>
        <v>1749561.0200000003</v>
      </c>
      <c r="G32" s="17">
        <f>SUM(G27:G31)</f>
        <v>2011134.7100000002</v>
      </c>
      <c r="H32" s="17">
        <f>SUM(H27:H31)</f>
        <v>662641.69999999984</v>
      </c>
      <c r="I32" s="12"/>
    </row>
    <row r="33" spans="3:10" ht="13.5" customHeight="1" thickBot="1" x14ac:dyDescent="0.25">
      <c r="C33" s="43" t="s">
        <v>19</v>
      </c>
      <c r="D33" s="43"/>
      <c r="E33" s="43"/>
      <c r="F33" s="43"/>
      <c r="G33" s="43"/>
      <c r="H33" s="43"/>
      <c r="I33" s="43"/>
    </row>
    <row r="34" spans="3:10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0" ht="27" customHeight="1" thickBot="1" x14ac:dyDescent="0.25">
      <c r="C35" s="9" t="s">
        <v>21</v>
      </c>
      <c r="D35" s="20">
        <v>157277.72000000009</v>
      </c>
      <c r="E35" s="21">
        <v>662703.56000000006</v>
      </c>
      <c r="F35" s="21">
        <v>626735.18999999994</v>
      </c>
      <c r="G35" s="21">
        <f>+E35</f>
        <v>662703.56000000006</v>
      </c>
      <c r="H35" s="21">
        <f t="shared" ref="H35:H41" si="0">+D35+E35-F35</f>
        <v>193246.0900000002</v>
      </c>
      <c r="I35" s="44" t="s">
        <v>22</v>
      </c>
    </row>
    <row r="36" spans="3:10" ht="21" customHeight="1" thickBot="1" x14ac:dyDescent="0.25">
      <c r="C36" s="12" t="s">
        <v>23</v>
      </c>
      <c r="D36" s="13">
        <v>32526.02999999997</v>
      </c>
      <c r="E36" s="14">
        <v>137025.24</v>
      </c>
      <c r="F36" s="14">
        <v>130111.35</v>
      </c>
      <c r="G36" s="21">
        <v>149959.64000000001</v>
      </c>
      <c r="H36" s="21">
        <f t="shared" si="0"/>
        <v>39439.919999999955</v>
      </c>
      <c r="I36" s="45"/>
      <c r="J36" s="22"/>
    </row>
    <row r="37" spans="3:10" ht="13.5" customHeight="1" thickBot="1" x14ac:dyDescent="0.25">
      <c r="C37" s="18" t="s">
        <v>24</v>
      </c>
      <c r="D37" s="23">
        <v>34573.559999999969</v>
      </c>
      <c r="E37" s="14">
        <v>110027.4</v>
      </c>
      <c r="F37" s="14">
        <v>120334.66</v>
      </c>
      <c r="G37" s="21">
        <v>0</v>
      </c>
      <c r="H37" s="21">
        <f t="shared" si="0"/>
        <v>24266.299999999959</v>
      </c>
      <c r="I37" s="24"/>
    </row>
    <row r="38" spans="3:10" ht="12.75" hidden="1" customHeight="1" x14ac:dyDescent="0.2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5" t="s">
        <v>26</v>
      </c>
    </row>
    <row r="39" spans="3:10" ht="13.5" customHeight="1" thickBot="1" x14ac:dyDescent="0.25">
      <c r="C39" s="12" t="s">
        <v>27</v>
      </c>
      <c r="D39" s="13">
        <v>35080.469999999972</v>
      </c>
      <c r="E39" s="14">
        <v>149067.12</v>
      </c>
      <c r="F39" s="14">
        <v>140862.74</v>
      </c>
      <c r="G39" s="21">
        <v>160847.4</v>
      </c>
      <c r="H39" s="21">
        <f t="shared" si="0"/>
        <v>43284.849999999977</v>
      </c>
      <c r="I39" s="26" t="s">
        <v>28</v>
      </c>
    </row>
    <row r="40" spans="3:10" ht="27" customHeight="1" thickBot="1" x14ac:dyDescent="0.25">
      <c r="C40" s="12" t="s">
        <v>29</v>
      </c>
      <c r="D40" s="13">
        <v>2005.659999999998</v>
      </c>
      <c r="E40" s="16">
        <v>8304.56</v>
      </c>
      <c r="F40" s="16">
        <v>7873.22</v>
      </c>
      <c r="G40" s="21">
        <f>+E40</f>
        <v>8304.56</v>
      </c>
      <c r="H40" s="21">
        <f t="shared" si="0"/>
        <v>2436.9999999999973</v>
      </c>
      <c r="I40" s="26" t="s">
        <v>30</v>
      </c>
    </row>
    <row r="41" spans="3:10" ht="13.5" customHeight="1" thickBot="1" x14ac:dyDescent="0.25">
      <c r="C41" s="18" t="s">
        <v>31</v>
      </c>
      <c r="D41" s="13">
        <v>23837.679999999978</v>
      </c>
      <c r="E41" s="16">
        <v>88633.33</v>
      </c>
      <c r="F41" s="16">
        <v>82031.89</v>
      </c>
      <c r="G41" s="21">
        <f>+E41</f>
        <v>88633.33</v>
      </c>
      <c r="H41" s="21">
        <f t="shared" si="0"/>
        <v>30439.119999999981</v>
      </c>
      <c r="I41" s="25"/>
    </row>
    <row r="42" spans="3:10" ht="13.5" customHeight="1" thickBot="1" x14ac:dyDescent="0.25">
      <c r="C42" s="12" t="s">
        <v>32</v>
      </c>
      <c r="D42" s="13">
        <v>12813.069999999985</v>
      </c>
      <c r="E42" s="16">
        <v>57716.959999999999</v>
      </c>
      <c r="F42" s="16">
        <v>54024.42</v>
      </c>
      <c r="G42" s="21">
        <f>+E42</f>
        <v>57716.959999999999</v>
      </c>
      <c r="H42" s="21">
        <f>+D42+E42-F42</f>
        <v>16505.609999999986</v>
      </c>
      <c r="I42" s="26" t="s">
        <v>33</v>
      </c>
    </row>
    <row r="43" spans="3:10" s="27" customFormat="1" ht="13.5" customHeight="1" thickBot="1" x14ac:dyDescent="0.25">
      <c r="C43" s="12" t="s">
        <v>18</v>
      </c>
      <c r="D43" s="17">
        <f>SUM(D35:D42)</f>
        <v>298114.19</v>
      </c>
      <c r="E43" s="17">
        <f>SUM(E35:E42)</f>
        <v>1213478.1700000002</v>
      </c>
      <c r="F43" s="17">
        <f>SUM(F35:F42)</f>
        <v>1161973.4699999997</v>
      </c>
      <c r="G43" s="17">
        <f>SUM(G35:G42)</f>
        <v>1128165.4500000002</v>
      </c>
      <c r="H43" s="17">
        <f>SUM(H35:H42)</f>
        <v>349618.89000000007</v>
      </c>
      <c r="I43" s="24"/>
    </row>
    <row r="44" spans="3:10" ht="13.5" customHeight="1" thickBot="1" x14ac:dyDescent="0.25">
      <c r="C44" s="46" t="s">
        <v>34</v>
      </c>
      <c r="D44" s="46"/>
      <c r="E44" s="46"/>
      <c r="F44" s="46"/>
      <c r="G44" s="46"/>
      <c r="H44" s="46"/>
      <c r="I44" s="46"/>
    </row>
    <row r="45" spans="3:10" ht="28.5" customHeight="1" thickBot="1" x14ac:dyDescent="0.25">
      <c r="C45" s="28" t="s">
        <v>35</v>
      </c>
      <c r="D45" s="47" t="s">
        <v>36</v>
      </c>
      <c r="E45" s="48"/>
      <c r="F45" s="48"/>
      <c r="G45" s="48"/>
      <c r="H45" s="49"/>
      <c r="I45" s="29" t="s">
        <v>37</v>
      </c>
    </row>
    <row r="46" spans="3:10" ht="15.75" customHeight="1" x14ac:dyDescent="0.3">
      <c r="C46" s="30" t="s">
        <v>38</v>
      </c>
      <c r="D46" s="30"/>
      <c r="E46" s="30"/>
      <c r="F46" s="30"/>
      <c r="G46" s="30"/>
      <c r="H46" s="31">
        <f>+H32+H43</f>
        <v>1012260.5899999999</v>
      </c>
    </row>
    <row r="47" spans="3:10" ht="15" hidden="1" x14ac:dyDescent="0.25">
      <c r="C47" s="33" t="s">
        <v>39</v>
      </c>
      <c r="D47" s="33"/>
    </row>
    <row r="48" spans="3:10" ht="12.75" customHeight="1" x14ac:dyDescent="0.2">
      <c r="C48" s="34" t="s">
        <v>40</v>
      </c>
    </row>
    <row r="50" spans="4:6" x14ac:dyDescent="0.2">
      <c r="D50" s="35"/>
      <c r="E50" s="35"/>
      <c r="F50" s="35"/>
    </row>
  </sheetData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B21" sqref="B21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8" t="s">
        <v>41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42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43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-49.816940000000045</v>
      </c>
      <c r="C17" s="40"/>
      <c r="D17" s="40">
        <v>137.02524</v>
      </c>
      <c r="E17" s="40">
        <v>130.11134999999999</v>
      </c>
      <c r="F17" s="40">
        <v>2.16</v>
      </c>
      <c r="G17" s="40">
        <v>149.95964000000001</v>
      </c>
      <c r="H17" s="40">
        <v>39.439920000000001</v>
      </c>
      <c r="I17" s="40">
        <f>B17+D17+F17-G17</f>
        <v>-60.591340000000059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41" t="s">
        <v>59</v>
      </c>
    </row>
    <row r="25" spans="1:9" x14ac:dyDescent="0.25">
      <c r="A25" s="42" t="s">
        <v>60</v>
      </c>
    </row>
    <row r="26" spans="1:9" x14ac:dyDescent="0.25">
      <c r="A26" s="36" t="s">
        <v>61</v>
      </c>
    </row>
    <row r="27" spans="1:9" x14ac:dyDescent="0.25">
      <c r="A27" s="42" t="s">
        <v>62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19.28515625" customWidth="1"/>
    <col min="5" max="5" width="26.5703125" customWidth="1"/>
    <col min="6" max="6" width="23.28515625" customWidth="1"/>
    <col min="7" max="7" width="11.28515625" customWidth="1"/>
    <col min="257" max="257" width="5.5703125" customWidth="1"/>
    <col min="258" max="258" width="24.42578125" customWidth="1"/>
    <col min="259" max="259" width="34.28515625" customWidth="1"/>
    <col min="260" max="260" width="19.28515625" customWidth="1"/>
    <col min="261" max="261" width="26.5703125" customWidth="1"/>
    <col min="262" max="262" width="23.28515625" customWidth="1"/>
    <col min="263" max="263" width="11.28515625" customWidth="1"/>
    <col min="513" max="513" width="5.5703125" customWidth="1"/>
    <col min="514" max="514" width="24.42578125" customWidth="1"/>
    <col min="515" max="515" width="34.28515625" customWidth="1"/>
    <col min="516" max="516" width="19.28515625" customWidth="1"/>
    <col min="517" max="517" width="26.5703125" customWidth="1"/>
    <col min="518" max="518" width="23.28515625" customWidth="1"/>
    <col min="519" max="519" width="11.28515625" customWidth="1"/>
    <col min="769" max="769" width="5.5703125" customWidth="1"/>
    <col min="770" max="770" width="24.42578125" customWidth="1"/>
    <col min="771" max="771" width="34.28515625" customWidth="1"/>
    <col min="772" max="772" width="19.28515625" customWidth="1"/>
    <col min="773" max="773" width="26.5703125" customWidth="1"/>
    <col min="774" max="774" width="23.28515625" customWidth="1"/>
    <col min="775" max="775" width="11.28515625" customWidth="1"/>
    <col min="1025" max="1025" width="5.5703125" customWidth="1"/>
    <col min="1026" max="1026" width="24.42578125" customWidth="1"/>
    <col min="1027" max="1027" width="34.28515625" customWidth="1"/>
    <col min="1028" max="1028" width="19.28515625" customWidth="1"/>
    <col min="1029" max="1029" width="26.5703125" customWidth="1"/>
    <col min="1030" max="1030" width="23.28515625" customWidth="1"/>
    <col min="1031" max="1031" width="11.28515625" customWidth="1"/>
    <col min="1281" max="1281" width="5.5703125" customWidth="1"/>
    <col min="1282" max="1282" width="24.42578125" customWidth="1"/>
    <col min="1283" max="1283" width="34.28515625" customWidth="1"/>
    <col min="1284" max="1284" width="19.28515625" customWidth="1"/>
    <col min="1285" max="1285" width="26.5703125" customWidth="1"/>
    <col min="1286" max="1286" width="23.28515625" customWidth="1"/>
    <col min="1287" max="1287" width="11.28515625" customWidth="1"/>
    <col min="1537" max="1537" width="5.5703125" customWidth="1"/>
    <col min="1538" max="1538" width="24.42578125" customWidth="1"/>
    <col min="1539" max="1539" width="34.28515625" customWidth="1"/>
    <col min="1540" max="1540" width="19.28515625" customWidth="1"/>
    <col min="1541" max="1541" width="26.5703125" customWidth="1"/>
    <col min="1542" max="1542" width="23.28515625" customWidth="1"/>
    <col min="1543" max="1543" width="11.28515625" customWidth="1"/>
    <col min="1793" max="1793" width="5.5703125" customWidth="1"/>
    <col min="1794" max="1794" width="24.42578125" customWidth="1"/>
    <col min="1795" max="1795" width="34.28515625" customWidth="1"/>
    <col min="1796" max="1796" width="19.28515625" customWidth="1"/>
    <col min="1797" max="1797" width="26.5703125" customWidth="1"/>
    <col min="1798" max="1798" width="23.28515625" customWidth="1"/>
    <col min="1799" max="1799" width="11.28515625" customWidth="1"/>
    <col min="2049" max="2049" width="5.5703125" customWidth="1"/>
    <col min="2050" max="2050" width="24.42578125" customWidth="1"/>
    <col min="2051" max="2051" width="34.28515625" customWidth="1"/>
    <col min="2052" max="2052" width="19.28515625" customWidth="1"/>
    <col min="2053" max="2053" width="26.5703125" customWidth="1"/>
    <col min="2054" max="2054" width="23.28515625" customWidth="1"/>
    <col min="2055" max="2055" width="11.28515625" customWidth="1"/>
    <col min="2305" max="2305" width="5.5703125" customWidth="1"/>
    <col min="2306" max="2306" width="24.42578125" customWidth="1"/>
    <col min="2307" max="2307" width="34.28515625" customWidth="1"/>
    <col min="2308" max="2308" width="19.28515625" customWidth="1"/>
    <col min="2309" max="2309" width="26.5703125" customWidth="1"/>
    <col min="2310" max="2310" width="23.28515625" customWidth="1"/>
    <col min="2311" max="2311" width="11.28515625" customWidth="1"/>
    <col min="2561" max="2561" width="5.5703125" customWidth="1"/>
    <col min="2562" max="2562" width="24.42578125" customWidth="1"/>
    <col min="2563" max="2563" width="34.28515625" customWidth="1"/>
    <col min="2564" max="2564" width="19.28515625" customWidth="1"/>
    <col min="2565" max="2565" width="26.5703125" customWidth="1"/>
    <col min="2566" max="2566" width="23.28515625" customWidth="1"/>
    <col min="2567" max="2567" width="11.28515625" customWidth="1"/>
    <col min="2817" max="2817" width="5.5703125" customWidth="1"/>
    <col min="2818" max="2818" width="24.42578125" customWidth="1"/>
    <col min="2819" max="2819" width="34.28515625" customWidth="1"/>
    <col min="2820" max="2820" width="19.28515625" customWidth="1"/>
    <col min="2821" max="2821" width="26.5703125" customWidth="1"/>
    <col min="2822" max="2822" width="23.28515625" customWidth="1"/>
    <col min="2823" max="2823" width="11.28515625" customWidth="1"/>
    <col min="3073" max="3073" width="5.5703125" customWidth="1"/>
    <col min="3074" max="3074" width="24.42578125" customWidth="1"/>
    <col min="3075" max="3075" width="34.28515625" customWidth="1"/>
    <col min="3076" max="3076" width="19.28515625" customWidth="1"/>
    <col min="3077" max="3077" width="26.5703125" customWidth="1"/>
    <col min="3078" max="3078" width="23.28515625" customWidth="1"/>
    <col min="3079" max="3079" width="11.28515625" customWidth="1"/>
    <col min="3329" max="3329" width="5.5703125" customWidth="1"/>
    <col min="3330" max="3330" width="24.42578125" customWidth="1"/>
    <col min="3331" max="3331" width="34.28515625" customWidth="1"/>
    <col min="3332" max="3332" width="19.28515625" customWidth="1"/>
    <col min="3333" max="3333" width="26.5703125" customWidth="1"/>
    <col min="3334" max="3334" width="23.28515625" customWidth="1"/>
    <col min="3335" max="3335" width="11.28515625" customWidth="1"/>
    <col min="3585" max="3585" width="5.5703125" customWidth="1"/>
    <col min="3586" max="3586" width="24.42578125" customWidth="1"/>
    <col min="3587" max="3587" width="34.28515625" customWidth="1"/>
    <col min="3588" max="3588" width="19.28515625" customWidth="1"/>
    <col min="3589" max="3589" width="26.5703125" customWidth="1"/>
    <col min="3590" max="3590" width="23.28515625" customWidth="1"/>
    <col min="3591" max="3591" width="11.28515625" customWidth="1"/>
    <col min="3841" max="3841" width="5.5703125" customWidth="1"/>
    <col min="3842" max="3842" width="24.42578125" customWidth="1"/>
    <col min="3843" max="3843" width="34.28515625" customWidth="1"/>
    <col min="3844" max="3844" width="19.28515625" customWidth="1"/>
    <col min="3845" max="3845" width="26.5703125" customWidth="1"/>
    <col min="3846" max="3846" width="23.28515625" customWidth="1"/>
    <col min="3847" max="3847" width="11.28515625" customWidth="1"/>
    <col min="4097" max="4097" width="5.5703125" customWidth="1"/>
    <col min="4098" max="4098" width="24.42578125" customWidth="1"/>
    <col min="4099" max="4099" width="34.28515625" customWidth="1"/>
    <col min="4100" max="4100" width="19.28515625" customWidth="1"/>
    <col min="4101" max="4101" width="26.5703125" customWidth="1"/>
    <col min="4102" max="4102" width="23.28515625" customWidth="1"/>
    <col min="4103" max="4103" width="11.28515625" customWidth="1"/>
    <col min="4353" max="4353" width="5.5703125" customWidth="1"/>
    <col min="4354" max="4354" width="24.42578125" customWidth="1"/>
    <col min="4355" max="4355" width="34.28515625" customWidth="1"/>
    <col min="4356" max="4356" width="19.28515625" customWidth="1"/>
    <col min="4357" max="4357" width="26.5703125" customWidth="1"/>
    <col min="4358" max="4358" width="23.28515625" customWidth="1"/>
    <col min="4359" max="4359" width="11.28515625" customWidth="1"/>
    <col min="4609" max="4609" width="5.5703125" customWidth="1"/>
    <col min="4610" max="4610" width="24.42578125" customWidth="1"/>
    <col min="4611" max="4611" width="34.28515625" customWidth="1"/>
    <col min="4612" max="4612" width="19.28515625" customWidth="1"/>
    <col min="4613" max="4613" width="26.5703125" customWidth="1"/>
    <col min="4614" max="4614" width="23.28515625" customWidth="1"/>
    <col min="4615" max="4615" width="11.28515625" customWidth="1"/>
    <col min="4865" max="4865" width="5.5703125" customWidth="1"/>
    <col min="4866" max="4866" width="24.42578125" customWidth="1"/>
    <col min="4867" max="4867" width="34.28515625" customWidth="1"/>
    <col min="4868" max="4868" width="19.28515625" customWidth="1"/>
    <col min="4869" max="4869" width="26.5703125" customWidth="1"/>
    <col min="4870" max="4870" width="23.28515625" customWidth="1"/>
    <col min="4871" max="4871" width="11.28515625" customWidth="1"/>
    <col min="5121" max="5121" width="5.5703125" customWidth="1"/>
    <col min="5122" max="5122" width="24.42578125" customWidth="1"/>
    <col min="5123" max="5123" width="34.28515625" customWidth="1"/>
    <col min="5124" max="5124" width="19.28515625" customWidth="1"/>
    <col min="5125" max="5125" width="26.5703125" customWidth="1"/>
    <col min="5126" max="5126" width="23.28515625" customWidth="1"/>
    <col min="5127" max="5127" width="11.28515625" customWidth="1"/>
    <col min="5377" max="5377" width="5.5703125" customWidth="1"/>
    <col min="5378" max="5378" width="24.42578125" customWidth="1"/>
    <col min="5379" max="5379" width="34.28515625" customWidth="1"/>
    <col min="5380" max="5380" width="19.28515625" customWidth="1"/>
    <col min="5381" max="5381" width="26.5703125" customWidth="1"/>
    <col min="5382" max="5382" width="23.28515625" customWidth="1"/>
    <col min="5383" max="5383" width="11.28515625" customWidth="1"/>
    <col min="5633" max="5633" width="5.5703125" customWidth="1"/>
    <col min="5634" max="5634" width="24.42578125" customWidth="1"/>
    <col min="5635" max="5635" width="34.28515625" customWidth="1"/>
    <col min="5636" max="5636" width="19.28515625" customWidth="1"/>
    <col min="5637" max="5637" width="26.5703125" customWidth="1"/>
    <col min="5638" max="5638" width="23.28515625" customWidth="1"/>
    <col min="5639" max="5639" width="11.28515625" customWidth="1"/>
    <col min="5889" max="5889" width="5.5703125" customWidth="1"/>
    <col min="5890" max="5890" width="24.42578125" customWidth="1"/>
    <col min="5891" max="5891" width="34.28515625" customWidth="1"/>
    <col min="5892" max="5892" width="19.28515625" customWidth="1"/>
    <col min="5893" max="5893" width="26.5703125" customWidth="1"/>
    <col min="5894" max="5894" width="23.28515625" customWidth="1"/>
    <col min="5895" max="5895" width="11.28515625" customWidth="1"/>
    <col min="6145" max="6145" width="5.5703125" customWidth="1"/>
    <col min="6146" max="6146" width="24.42578125" customWidth="1"/>
    <col min="6147" max="6147" width="34.28515625" customWidth="1"/>
    <col min="6148" max="6148" width="19.28515625" customWidth="1"/>
    <col min="6149" max="6149" width="26.5703125" customWidth="1"/>
    <col min="6150" max="6150" width="23.28515625" customWidth="1"/>
    <col min="6151" max="6151" width="11.28515625" customWidth="1"/>
    <col min="6401" max="6401" width="5.5703125" customWidth="1"/>
    <col min="6402" max="6402" width="24.42578125" customWidth="1"/>
    <col min="6403" max="6403" width="34.28515625" customWidth="1"/>
    <col min="6404" max="6404" width="19.28515625" customWidth="1"/>
    <col min="6405" max="6405" width="26.5703125" customWidth="1"/>
    <col min="6406" max="6406" width="23.28515625" customWidth="1"/>
    <col min="6407" max="6407" width="11.28515625" customWidth="1"/>
    <col min="6657" max="6657" width="5.5703125" customWidth="1"/>
    <col min="6658" max="6658" width="24.42578125" customWidth="1"/>
    <col min="6659" max="6659" width="34.28515625" customWidth="1"/>
    <col min="6660" max="6660" width="19.28515625" customWidth="1"/>
    <col min="6661" max="6661" width="26.5703125" customWidth="1"/>
    <col min="6662" max="6662" width="23.28515625" customWidth="1"/>
    <col min="6663" max="6663" width="11.28515625" customWidth="1"/>
    <col min="6913" max="6913" width="5.5703125" customWidth="1"/>
    <col min="6914" max="6914" width="24.42578125" customWidth="1"/>
    <col min="6915" max="6915" width="34.28515625" customWidth="1"/>
    <col min="6916" max="6916" width="19.28515625" customWidth="1"/>
    <col min="6917" max="6917" width="26.5703125" customWidth="1"/>
    <col min="6918" max="6918" width="23.28515625" customWidth="1"/>
    <col min="6919" max="6919" width="11.28515625" customWidth="1"/>
    <col min="7169" max="7169" width="5.5703125" customWidth="1"/>
    <col min="7170" max="7170" width="24.42578125" customWidth="1"/>
    <col min="7171" max="7171" width="34.28515625" customWidth="1"/>
    <col min="7172" max="7172" width="19.28515625" customWidth="1"/>
    <col min="7173" max="7173" width="26.5703125" customWidth="1"/>
    <col min="7174" max="7174" width="23.28515625" customWidth="1"/>
    <col min="7175" max="7175" width="11.28515625" customWidth="1"/>
    <col min="7425" max="7425" width="5.5703125" customWidth="1"/>
    <col min="7426" max="7426" width="24.42578125" customWidth="1"/>
    <col min="7427" max="7427" width="34.28515625" customWidth="1"/>
    <col min="7428" max="7428" width="19.28515625" customWidth="1"/>
    <col min="7429" max="7429" width="26.5703125" customWidth="1"/>
    <col min="7430" max="7430" width="23.28515625" customWidth="1"/>
    <col min="7431" max="7431" width="11.28515625" customWidth="1"/>
    <col min="7681" max="7681" width="5.5703125" customWidth="1"/>
    <col min="7682" max="7682" width="24.42578125" customWidth="1"/>
    <col min="7683" max="7683" width="34.28515625" customWidth="1"/>
    <col min="7684" max="7684" width="19.28515625" customWidth="1"/>
    <col min="7685" max="7685" width="26.5703125" customWidth="1"/>
    <col min="7686" max="7686" width="23.28515625" customWidth="1"/>
    <col min="7687" max="7687" width="11.28515625" customWidth="1"/>
    <col min="7937" max="7937" width="5.5703125" customWidth="1"/>
    <col min="7938" max="7938" width="24.42578125" customWidth="1"/>
    <col min="7939" max="7939" width="34.28515625" customWidth="1"/>
    <col min="7940" max="7940" width="19.28515625" customWidth="1"/>
    <col min="7941" max="7941" width="26.5703125" customWidth="1"/>
    <col min="7942" max="7942" width="23.28515625" customWidth="1"/>
    <col min="7943" max="7943" width="11.28515625" customWidth="1"/>
    <col min="8193" max="8193" width="5.5703125" customWidth="1"/>
    <col min="8194" max="8194" width="24.42578125" customWidth="1"/>
    <col min="8195" max="8195" width="34.28515625" customWidth="1"/>
    <col min="8196" max="8196" width="19.28515625" customWidth="1"/>
    <col min="8197" max="8197" width="26.5703125" customWidth="1"/>
    <col min="8198" max="8198" width="23.28515625" customWidth="1"/>
    <col min="8199" max="8199" width="11.28515625" customWidth="1"/>
    <col min="8449" max="8449" width="5.5703125" customWidth="1"/>
    <col min="8450" max="8450" width="24.42578125" customWidth="1"/>
    <col min="8451" max="8451" width="34.28515625" customWidth="1"/>
    <col min="8452" max="8452" width="19.28515625" customWidth="1"/>
    <col min="8453" max="8453" width="26.5703125" customWidth="1"/>
    <col min="8454" max="8454" width="23.28515625" customWidth="1"/>
    <col min="8455" max="8455" width="11.28515625" customWidth="1"/>
    <col min="8705" max="8705" width="5.5703125" customWidth="1"/>
    <col min="8706" max="8706" width="24.42578125" customWidth="1"/>
    <col min="8707" max="8707" width="34.28515625" customWidth="1"/>
    <col min="8708" max="8708" width="19.28515625" customWidth="1"/>
    <col min="8709" max="8709" width="26.5703125" customWidth="1"/>
    <col min="8710" max="8710" width="23.28515625" customWidth="1"/>
    <col min="8711" max="8711" width="11.28515625" customWidth="1"/>
    <col min="8961" max="8961" width="5.5703125" customWidth="1"/>
    <col min="8962" max="8962" width="24.42578125" customWidth="1"/>
    <col min="8963" max="8963" width="34.28515625" customWidth="1"/>
    <col min="8964" max="8964" width="19.28515625" customWidth="1"/>
    <col min="8965" max="8965" width="26.5703125" customWidth="1"/>
    <col min="8966" max="8966" width="23.28515625" customWidth="1"/>
    <col min="8967" max="8967" width="11.28515625" customWidth="1"/>
    <col min="9217" max="9217" width="5.5703125" customWidth="1"/>
    <col min="9218" max="9218" width="24.42578125" customWidth="1"/>
    <col min="9219" max="9219" width="34.28515625" customWidth="1"/>
    <col min="9220" max="9220" width="19.28515625" customWidth="1"/>
    <col min="9221" max="9221" width="26.5703125" customWidth="1"/>
    <col min="9222" max="9222" width="23.28515625" customWidth="1"/>
    <col min="9223" max="9223" width="11.28515625" customWidth="1"/>
    <col min="9473" max="9473" width="5.5703125" customWidth="1"/>
    <col min="9474" max="9474" width="24.42578125" customWidth="1"/>
    <col min="9475" max="9475" width="34.28515625" customWidth="1"/>
    <col min="9476" max="9476" width="19.28515625" customWidth="1"/>
    <col min="9477" max="9477" width="26.5703125" customWidth="1"/>
    <col min="9478" max="9478" width="23.28515625" customWidth="1"/>
    <col min="9479" max="9479" width="11.28515625" customWidth="1"/>
    <col min="9729" max="9729" width="5.5703125" customWidth="1"/>
    <col min="9730" max="9730" width="24.42578125" customWidth="1"/>
    <col min="9731" max="9731" width="34.28515625" customWidth="1"/>
    <col min="9732" max="9732" width="19.28515625" customWidth="1"/>
    <col min="9733" max="9733" width="26.5703125" customWidth="1"/>
    <col min="9734" max="9734" width="23.28515625" customWidth="1"/>
    <col min="9735" max="9735" width="11.28515625" customWidth="1"/>
    <col min="9985" max="9985" width="5.5703125" customWidth="1"/>
    <col min="9986" max="9986" width="24.42578125" customWidth="1"/>
    <col min="9987" max="9987" width="34.28515625" customWidth="1"/>
    <col min="9988" max="9988" width="19.28515625" customWidth="1"/>
    <col min="9989" max="9989" width="26.5703125" customWidth="1"/>
    <col min="9990" max="9990" width="23.28515625" customWidth="1"/>
    <col min="9991" max="9991" width="11.28515625" customWidth="1"/>
    <col min="10241" max="10241" width="5.5703125" customWidth="1"/>
    <col min="10242" max="10242" width="24.42578125" customWidth="1"/>
    <col min="10243" max="10243" width="34.28515625" customWidth="1"/>
    <col min="10244" max="10244" width="19.28515625" customWidth="1"/>
    <col min="10245" max="10245" width="26.5703125" customWidth="1"/>
    <col min="10246" max="10246" width="23.28515625" customWidth="1"/>
    <col min="10247" max="10247" width="11.28515625" customWidth="1"/>
    <col min="10497" max="10497" width="5.5703125" customWidth="1"/>
    <col min="10498" max="10498" width="24.42578125" customWidth="1"/>
    <col min="10499" max="10499" width="34.28515625" customWidth="1"/>
    <col min="10500" max="10500" width="19.28515625" customWidth="1"/>
    <col min="10501" max="10501" width="26.5703125" customWidth="1"/>
    <col min="10502" max="10502" width="23.28515625" customWidth="1"/>
    <col min="10503" max="10503" width="11.28515625" customWidth="1"/>
    <col min="10753" max="10753" width="5.5703125" customWidth="1"/>
    <col min="10754" max="10754" width="24.42578125" customWidth="1"/>
    <col min="10755" max="10755" width="34.28515625" customWidth="1"/>
    <col min="10756" max="10756" width="19.28515625" customWidth="1"/>
    <col min="10757" max="10757" width="26.5703125" customWidth="1"/>
    <col min="10758" max="10758" width="23.28515625" customWidth="1"/>
    <col min="10759" max="10759" width="11.28515625" customWidth="1"/>
    <col min="11009" max="11009" width="5.5703125" customWidth="1"/>
    <col min="11010" max="11010" width="24.42578125" customWidth="1"/>
    <col min="11011" max="11011" width="34.28515625" customWidth="1"/>
    <col min="11012" max="11012" width="19.28515625" customWidth="1"/>
    <col min="11013" max="11013" width="26.5703125" customWidth="1"/>
    <col min="11014" max="11014" width="23.28515625" customWidth="1"/>
    <col min="11015" max="11015" width="11.28515625" customWidth="1"/>
    <col min="11265" max="11265" width="5.5703125" customWidth="1"/>
    <col min="11266" max="11266" width="24.42578125" customWidth="1"/>
    <col min="11267" max="11267" width="34.28515625" customWidth="1"/>
    <col min="11268" max="11268" width="19.28515625" customWidth="1"/>
    <col min="11269" max="11269" width="26.5703125" customWidth="1"/>
    <col min="11270" max="11270" width="23.28515625" customWidth="1"/>
    <col min="11271" max="11271" width="11.28515625" customWidth="1"/>
    <col min="11521" max="11521" width="5.5703125" customWidth="1"/>
    <col min="11522" max="11522" width="24.42578125" customWidth="1"/>
    <col min="11523" max="11523" width="34.28515625" customWidth="1"/>
    <col min="11524" max="11524" width="19.28515625" customWidth="1"/>
    <col min="11525" max="11525" width="26.5703125" customWidth="1"/>
    <col min="11526" max="11526" width="23.28515625" customWidth="1"/>
    <col min="11527" max="11527" width="11.28515625" customWidth="1"/>
    <col min="11777" max="11777" width="5.5703125" customWidth="1"/>
    <col min="11778" max="11778" width="24.42578125" customWidth="1"/>
    <col min="11779" max="11779" width="34.28515625" customWidth="1"/>
    <col min="11780" max="11780" width="19.28515625" customWidth="1"/>
    <col min="11781" max="11781" width="26.5703125" customWidth="1"/>
    <col min="11782" max="11782" width="23.28515625" customWidth="1"/>
    <col min="11783" max="11783" width="11.28515625" customWidth="1"/>
    <col min="12033" max="12033" width="5.5703125" customWidth="1"/>
    <col min="12034" max="12034" width="24.42578125" customWidth="1"/>
    <col min="12035" max="12035" width="34.28515625" customWidth="1"/>
    <col min="12036" max="12036" width="19.28515625" customWidth="1"/>
    <col min="12037" max="12037" width="26.5703125" customWidth="1"/>
    <col min="12038" max="12038" width="23.28515625" customWidth="1"/>
    <col min="12039" max="12039" width="11.28515625" customWidth="1"/>
    <col min="12289" max="12289" width="5.5703125" customWidth="1"/>
    <col min="12290" max="12290" width="24.42578125" customWidth="1"/>
    <col min="12291" max="12291" width="34.28515625" customWidth="1"/>
    <col min="12292" max="12292" width="19.28515625" customWidth="1"/>
    <col min="12293" max="12293" width="26.5703125" customWidth="1"/>
    <col min="12294" max="12294" width="23.28515625" customWidth="1"/>
    <col min="12295" max="12295" width="11.28515625" customWidth="1"/>
    <col min="12545" max="12545" width="5.5703125" customWidth="1"/>
    <col min="12546" max="12546" width="24.42578125" customWidth="1"/>
    <col min="12547" max="12547" width="34.28515625" customWidth="1"/>
    <col min="12548" max="12548" width="19.28515625" customWidth="1"/>
    <col min="12549" max="12549" width="26.5703125" customWidth="1"/>
    <col min="12550" max="12550" width="23.28515625" customWidth="1"/>
    <col min="12551" max="12551" width="11.28515625" customWidth="1"/>
    <col min="12801" max="12801" width="5.5703125" customWidth="1"/>
    <col min="12802" max="12802" width="24.42578125" customWidth="1"/>
    <col min="12803" max="12803" width="34.28515625" customWidth="1"/>
    <col min="12804" max="12804" width="19.28515625" customWidth="1"/>
    <col min="12805" max="12805" width="26.5703125" customWidth="1"/>
    <col min="12806" max="12806" width="23.28515625" customWidth="1"/>
    <col min="12807" max="12807" width="11.28515625" customWidth="1"/>
    <col min="13057" max="13057" width="5.5703125" customWidth="1"/>
    <col min="13058" max="13058" width="24.42578125" customWidth="1"/>
    <col min="13059" max="13059" width="34.28515625" customWidth="1"/>
    <col min="13060" max="13060" width="19.28515625" customWidth="1"/>
    <col min="13061" max="13061" width="26.5703125" customWidth="1"/>
    <col min="13062" max="13062" width="23.28515625" customWidth="1"/>
    <col min="13063" max="13063" width="11.28515625" customWidth="1"/>
    <col min="13313" max="13313" width="5.5703125" customWidth="1"/>
    <col min="13314" max="13314" width="24.42578125" customWidth="1"/>
    <col min="13315" max="13315" width="34.28515625" customWidth="1"/>
    <col min="13316" max="13316" width="19.28515625" customWidth="1"/>
    <col min="13317" max="13317" width="26.5703125" customWidth="1"/>
    <col min="13318" max="13318" width="23.28515625" customWidth="1"/>
    <col min="13319" max="13319" width="11.28515625" customWidth="1"/>
    <col min="13569" max="13569" width="5.5703125" customWidth="1"/>
    <col min="13570" max="13570" width="24.42578125" customWidth="1"/>
    <col min="13571" max="13571" width="34.28515625" customWidth="1"/>
    <col min="13572" max="13572" width="19.28515625" customWidth="1"/>
    <col min="13573" max="13573" width="26.5703125" customWidth="1"/>
    <col min="13574" max="13574" width="23.28515625" customWidth="1"/>
    <col min="13575" max="13575" width="11.28515625" customWidth="1"/>
    <col min="13825" max="13825" width="5.5703125" customWidth="1"/>
    <col min="13826" max="13826" width="24.42578125" customWidth="1"/>
    <col min="13827" max="13827" width="34.28515625" customWidth="1"/>
    <col min="13828" max="13828" width="19.28515625" customWidth="1"/>
    <col min="13829" max="13829" width="26.5703125" customWidth="1"/>
    <col min="13830" max="13830" width="23.28515625" customWidth="1"/>
    <col min="13831" max="13831" width="11.28515625" customWidth="1"/>
    <col min="14081" max="14081" width="5.5703125" customWidth="1"/>
    <col min="14082" max="14082" width="24.42578125" customWidth="1"/>
    <col min="14083" max="14083" width="34.28515625" customWidth="1"/>
    <col min="14084" max="14084" width="19.28515625" customWidth="1"/>
    <col min="14085" max="14085" width="26.5703125" customWidth="1"/>
    <col min="14086" max="14086" width="23.28515625" customWidth="1"/>
    <col min="14087" max="14087" width="11.28515625" customWidth="1"/>
    <col min="14337" max="14337" width="5.5703125" customWidth="1"/>
    <col min="14338" max="14338" width="24.42578125" customWidth="1"/>
    <col min="14339" max="14339" width="34.28515625" customWidth="1"/>
    <col min="14340" max="14340" width="19.28515625" customWidth="1"/>
    <col min="14341" max="14341" width="26.5703125" customWidth="1"/>
    <col min="14342" max="14342" width="23.28515625" customWidth="1"/>
    <col min="14343" max="14343" width="11.28515625" customWidth="1"/>
    <col min="14593" max="14593" width="5.5703125" customWidth="1"/>
    <col min="14594" max="14594" width="24.42578125" customWidth="1"/>
    <col min="14595" max="14595" width="34.28515625" customWidth="1"/>
    <col min="14596" max="14596" width="19.28515625" customWidth="1"/>
    <col min="14597" max="14597" width="26.5703125" customWidth="1"/>
    <col min="14598" max="14598" width="23.28515625" customWidth="1"/>
    <col min="14599" max="14599" width="11.28515625" customWidth="1"/>
    <col min="14849" max="14849" width="5.5703125" customWidth="1"/>
    <col min="14850" max="14850" width="24.42578125" customWidth="1"/>
    <col min="14851" max="14851" width="34.28515625" customWidth="1"/>
    <col min="14852" max="14852" width="19.28515625" customWidth="1"/>
    <col min="14853" max="14853" width="26.5703125" customWidth="1"/>
    <col min="14854" max="14854" width="23.28515625" customWidth="1"/>
    <col min="14855" max="14855" width="11.28515625" customWidth="1"/>
    <col min="15105" max="15105" width="5.5703125" customWidth="1"/>
    <col min="15106" max="15106" width="24.42578125" customWidth="1"/>
    <col min="15107" max="15107" width="34.28515625" customWidth="1"/>
    <col min="15108" max="15108" width="19.28515625" customWidth="1"/>
    <col min="15109" max="15109" width="26.5703125" customWidth="1"/>
    <col min="15110" max="15110" width="23.28515625" customWidth="1"/>
    <col min="15111" max="15111" width="11.28515625" customWidth="1"/>
    <col min="15361" max="15361" width="5.5703125" customWidth="1"/>
    <col min="15362" max="15362" width="24.42578125" customWidth="1"/>
    <col min="15363" max="15363" width="34.28515625" customWidth="1"/>
    <col min="15364" max="15364" width="19.28515625" customWidth="1"/>
    <col min="15365" max="15365" width="26.5703125" customWidth="1"/>
    <col min="15366" max="15366" width="23.28515625" customWidth="1"/>
    <col min="15367" max="15367" width="11.28515625" customWidth="1"/>
    <col min="15617" max="15617" width="5.5703125" customWidth="1"/>
    <col min="15618" max="15618" width="24.42578125" customWidth="1"/>
    <col min="15619" max="15619" width="34.28515625" customWidth="1"/>
    <col min="15620" max="15620" width="19.28515625" customWidth="1"/>
    <col min="15621" max="15621" width="26.5703125" customWidth="1"/>
    <col min="15622" max="15622" width="23.28515625" customWidth="1"/>
    <col min="15623" max="15623" width="11.28515625" customWidth="1"/>
    <col min="15873" max="15873" width="5.5703125" customWidth="1"/>
    <col min="15874" max="15874" width="24.42578125" customWidth="1"/>
    <col min="15875" max="15875" width="34.28515625" customWidth="1"/>
    <col min="15876" max="15876" width="19.28515625" customWidth="1"/>
    <col min="15877" max="15877" width="26.5703125" customWidth="1"/>
    <col min="15878" max="15878" width="23.28515625" customWidth="1"/>
    <col min="15879" max="15879" width="11.28515625" customWidth="1"/>
    <col min="16129" max="16129" width="5.5703125" customWidth="1"/>
    <col min="16130" max="16130" width="24.42578125" customWidth="1"/>
    <col min="16131" max="16131" width="34.28515625" customWidth="1"/>
    <col min="16132" max="16132" width="19.28515625" customWidth="1"/>
    <col min="16133" max="16133" width="26.5703125" customWidth="1"/>
    <col min="16134" max="16134" width="23.28515625" customWidth="1"/>
    <col min="16135" max="16135" width="11.28515625" customWidth="1"/>
  </cols>
  <sheetData>
    <row r="1" spans="1:7" ht="25.5" customHeight="1" x14ac:dyDescent="0.2">
      <c r="A1" s="59" t="s">
        <v>63</v>
      </c>
      <c r="B1" s="59"/>
      <c r="C1" s="59"/>
      <c r="D1" s="59"/>
      <c r="E1" s="59"/>
      <c r="F1" s="59"/>
      <c r="G1" s="59"/>
    </row>
    <row r="2" spans="1:7" ht="21.75" customHeight="1" x14ac:dyDescent="0.2">
      <c r="A2" s="59"/>
      <c r="B2" s="59"/>
      <c r="C2" s="59"/>
      <c r="D2" s="59"/>
      <c r="E2" s="59"/>
      <c r="F2" s="59"/>
      <c r="G2" s="59"/>
    </row>
    <row r="3" spans="1:7" ht="13.5" hidden="1" thickBot="1" x14ac:dyDescent="0.25">
      <c r="A3" s="60"/>
      <c r="B3" s="61"/>
      <c r="C3" s="62"/>
      <c r="D3" s="61"/>
      <c r="E3" s="61"/>
      <c r="F3" s="63" t="s">
        <v>64</v>
      </c>
      <c r="G3" s="64"/>
    </row>
    <row r="4" spans="1:7" hidden="1" x14ac:dyDescent="0.2">
      <c r="A4" s="65" t="s">
        <v>65</v>
      </c>
      <c r="B4" s="66" t="s">
        <v>66</v>
      </c>
      <c r="C4" s="65" t="s">
        <v>67</v>
      </c>
      <c r="D4" s="66" t="s">
        <v>68</v>
      </c>
      <c r="E4" s="67" t="s">
        <v>69</v>
      </c>
      <c r="F4" s="67"/>
      <c r="G4" s="67"/>
    </row>
    <row r="5" spans="1:7" hidden="1" x14ac:dyDescent="0.2">
      <c r="A5" s="65" t="s">
        <v>70</v>
      </c>
      <c r="B5" s="66"/>
      <c r="C5" s="68"/>
      <c r="D5" s="66" t="s">
        <v>71</v>
      </c>
      <c r="E5" s="66" t="s">
        <v>72</v>
      </c>
      <c r="F5" s="66" t="s">
        <v>73</v>
      </c>
      <c r="G5" s="66" t="s">
        <v>74</v>
      </c>
    </row>
    <row r="6" spans="1:7" hidden="1" x14ac:dyDescent="0.2">
      <c r="A6" s="65"/>
      <c r="B6" s="66"/>
      <c r="C6" s="68"/>
      <c r="D6" s="66" t="s">
        <v>75</v>
      </c>
      <c r="E6" s="66"/>
      <c r="F6" s="66" t="s">
        <v>76</v>
      </c>
      <c r="G6" s="66" t="s">
        <v>77</v>
      </c>
    </row>
    <row r="7" spans="1:7" hidden="1" x14ac:dyDescent="0.2">
      <c r="A7" s="69"/>
      <c r="B7" s="70"/>
      <c r="C7" s="71"/>
      <c r="D7" s="70"/>
      <c r="E7" s="70"/>
      <c r="F7" s="70"/>
      <c r="G7" s="66" t="s">
        <v>78</v>
      </c>
    </row>
    <row r="8" spans="1:7" ht="13.5" hidden="1" thickBot="1" x14ac:dyDescent="0.25">
      <c r="A8" s="72"/>
      <c r="B8" s="73"/>
      <c r="C8" s="74"/>
      <c r="D8" s="73"/>
      <c r="E8" s="73"/>
      <c r="F8" s="73"/>
      <c r="G8" s="73"/>
    </row>
    <row r="9" spans="1:7" hidden="1" x14ac:dyDescent="0.2">
      <c r="A9" s="61"/>
      <c r="B9" s="75"/>
      <c r="C9" s="62"/>
      <c r="D9" s="61"/>
      <c r="E9" s="61"/>
      <c r="F9" s="61"/>
      <c r="G9" s="75"/>
    </row>
    <row r="10" spans="1:7" hidden="1" x14ac:dyDescent="0.2">
      <c r="A10" s="66">
        <v>1</v>
      </c>
      <c r="B10" s="76" t="s">
        <v>79</v>
      </c>
      <c r="C10" s="68"/>
      <c r="D10" s="66"/>
      <c r="E10" s="77"/>
      <c r="F10" s="77"/>
      <c r="G10" s="78">
        <f>+E10-F10</f>
        <v>0</v>
      </c>
    </row>
    <row r="11" spans="1:7" hidden="1" x14ac:dyDescent="0.2">
      <c r="A11" s="66"/>
      <c r="B11" s="76"/>
      <c r="C11" s="68"/>
      <c r="D11" s="66"/>
      <c r="E11" s="77"/>
      <c r="F11" s="77"/>
      <c r="G11" s="78">
        <f>+E11-F11</f>
        <v>0</v>
      </c>
    </row>
    <row r="12" spans="1:7" hidden="1" x14ac:dyDescent="0.2">
      <c r="A12" s="66"/>
      <c r="B12" s="76"/>
      <c r="C12" s="65"/>
      <c r="D12" s="66"/>
      <c r="E12" s="77"/>
      <c r="F12" s="77"/>
      <c r="G12" s="78"/>
    </row>
    <row r="13" spans="1:7" hidden="1" x14ac:dyDescent="0.2">
      <c r="A13" s="66"/>
      <c r="B13" s="76"/>
      <c r="C13" s="79" t="s">
        <v>80</v>
      </c>
      <c r="D13" s="80"/>
      <c r="E13" s="81">
        <f>SUM(E10:E12)</f>
        <v>0</v>
      </c>
      <c r="F13" s="81">
        <f>SUM(F10:F12)</f>
        <v>0</v>
      </c>
      <c r="G13" s="81">
        <f>SUM(G10:G12)</f>
        <v>0</v>
      </c>
    </row>
    <row r="14" spans="1:7" ht="13.5" hidden="1" thickBot="1" x14ac:dyDescent="0.25">
      <c r="A14" s="82"/>
      <c r="B14" s="83"/>
      <c r="C14" s="84"/>
      <c r="D14" s="85"/>
      <c r="E14" s="86"/>
      <c r="F14" s="86"/>
      <c r="G14" s="87"/>
    </row>
    <row r="15" spans="1:7" ht="8.25" hidden="1" customHeight="1" x14ac:dyDescent="0.2">
      <c r="A15" s="61"/>
      <c r="B15" s="75"/>
      <c r="C15" s="88"/>
      <c r="D15" s="89"/>
      <c r="E15" s="90"/>
      <c r="F15" s="91"/>
      <c r="G15" s="91"/>
    </row>
    <row r="16" spans="1:7" hidden="1" x14ac:dyDescent="0.2">
      <c r="A16" s="70"/>
      <c r="B16" s="92" t="s">
        <v>18</v>
      </c>
      <c r="C16" s="93"/>
      <c r="D16" s="68"/>
      <c r="E16" s="94">
        <f>E13</f>
        <v>0</v>
      </c>
      <c r="F16" s="95">
        <f>+F13</f>
        <v>0</v>
      </c>
      <c r="G16" s="96">
        <f>+E16-F16</f>
        <v>0</v>
      </c>
    </row>
    <row r="17" spans="1:7" ht="9.75" hidden="1" customHeight="1" thickBot="1" x14ac:dyDescent="0.25">
      <c r="A17" s="73"/>
      <c r="B17" s="97"/>
      <c r="C17" s="98"/>
      <c r="D17" s="99"/>
      <c r="E17" s="85"/>
      <c r="F17" s="100"/>
      <c r="G17" s="100"/>
    </row>
    <row r="19" spans="1:7" ht="49.5" customHeight="1" x14ac:dyDescent="0.2">
      <c r="A19" s="101" t="s">
        <v>81</v>
      </c>
      <c r="B19" s="101" t="s">
        <v>82</v>
      </c>
      <c r="C19" s="101" t="s">
        <v>83</v>
      </c>
      <c r="D19" s="101" t="s">
        <v>84</v>
      </c>
      <c r="E19" s="102" t="s">
        <v>85</v>
      </c>
      <c r="F19" s="101" t="s">
        <v>86</v>
      </c>
      <c r="G19" s="103"/>
    </row>
    <row r="20" spans="1:7" ht="15" x14ac:dyDescent="0.2">
      <c r="A20" s="104">
        <v>1</v>
      </c>
      <c r="B20" s="105">
        <v>34573.56</v>
      </c>
      <c r="C20" s="105">
        <v>110027.4</v>
      </c>
      <c r="D20" s="105">
        <v>120334.66</v>
      </c>
      <c r="E20" s="105">
        <v>13502.76</v>
      </c>
      <c r="F20" s="105">
        <f>+B20+C20-D20</f>
        <v>24266.299999999988</v>
      </c>
      <c r="G20" s="106"/>
    </row>
    <row r="22" spans="1:7" ht="55.5" customHeight="1" x14ac:dyDescent="0.2">
      <c r="A22" s="101" t="s">
        <v>81</v>
      </c>
      <c r="B22" s="101" t="s">
        <v>87</v>
      </c>
      <c r="C22" s="101" t="s">
        <v>83</v>
      </c>
      <c r="D22" s="101" t="s">
        <v>88</v>
      </c>
      <c r="E22" s="101" t="s">
        <v>89</v>
      </c>
    </row>
    <row r="23" spans="1:7" ht="15" x14ac:dyDescent="0.2">
      <c r="A23" s="107">
        <v>1</v>
      </c>
      <c r="B23" s="108">
        <v>-108726.06999999998</v>
      </c>
      <c r="C23" s="108">
        <f>+C20+E20</f>
        <v>123530.15999999999</v>
      </c>
      <c r="D23" s="108"/>
      <c r="E23" s="108">
        <f>+B23+C23-D23</f>
        <v>14804.090000000011</v>
      </c>
    </row>
    <row r="24" spans="1:7" x14ac:dyDescent="0.2">
      <c r="A24" s="71"/>
      <c r="B24" s="71"/>
      <c r="C24" s="109"/>
      <c r="D24" s="109"/>
      <c r="E24" s="68"/>
    </row>
    <row r="25" spans="1:7" ht="15" x14ac:dyDescent="0.25">
      <c r="B25" s="110"/>
      <c r="F25" s="111" t="s">
        <v>90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2015-03-31T13:57:18Z</dcterms:created>
  <dcterms:modified xsi:type="dcterms:W3CDTF">2015-04-20T12:58:12Z</dcterms:modified>
</cp:coreProperties>
</file>