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  <sheet name="кап.р." sheetId="3" r:id="rId3"/>
  </sheets>
  <externalReferences>
    <externalReference r:id="rId6"/>
  </externalReferences>
  <definedNames>
    <definedName name="_xlnm.Print_Titles" localSheetId="2">'кап.р.'!$3:$7</definedName>
  </definedNames>
  <calcPr fullCalcOnLoad="1"/>
</workbook>
</file>

<file path=xl/sharedStrings.xml><?xml version="1.0" encoding="utf-8"?>
<sst xmlns="http://schemas.openxmlformats.org/spreadsheetml/2006/main" count="93" uniqueCount="84">
  <si>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</si>
  <si>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</si>
  <si>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</si>
  <si>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8  по ул. Березовая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</si>
  <si>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</si>
  <si>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</si>
  <si>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</si>
  <si>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</si>
  <si>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</si>
  <si>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</si>
  <si>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</si>
  <si>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</si>
  <si>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</si>
  <si>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</si>
  <si>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</si>
  <si>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</si>
  <si>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</si>
  <si>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</si>
  <si>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</si>
  <si>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</si>
  <si>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</si>
  <si>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</si>
  <si>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Н/2008-60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</si>
  <si>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</si>
  <si>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</si>
  <si>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</si>
  <si>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</si>
  <si>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</si>
  <si>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ООО"Житель"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</si>
  <si>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</si>
  <si>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</si>
  <si>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</si>
  <si>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</si>
  <si>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</si>
  <si>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</si>
  <si>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</si>
  <si>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</si>
  <si>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</si>
  <si>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</si>
  <si>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8 по ул. Березовая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</si>
  <si>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</si>
  <si>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</si>
  <si>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</si>
  <si>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</si>
  <si>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</si>
  <si>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</si>
  <si>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</si>
  <si>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</si>
  <si>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</si>
  <si>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</si>
  <si>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r>
      <t>Затраты по статье "текущий ремонт" составили 0</t>
    </r>
    <r>
      <rPr>
        <b/>
        <sz val="11"/>
        <color indexed="8"/>
        <rFont val="Calibri"/>
        <family val="2"/>
      </rPr>
      <t>,65</t>
    </r>
    <r>
      <rPr>
        <sz val="11"/>
        <color indexed="8"/>
        <rFont val="Calibri"/>
        <family val="2"/>
      </rPr>
      <t xml:space="preserve"> тыс.</t>
    </r>
    <r>
      <rPr>
        <sz val="11"/>
        <color indexed="8"/>
        <rFont val="Calibri"/>
        <family val="2"/>
      </rPr>
      <t xml:space="preserve"> рублей, в том числе:</t>
    </r>
  </si>
  <si>
    <t>смена стекол - 0,45 т.р.</t>
  </si>
  <si>
    <t>замена спускного крана (водомерный узел)- 0,13 т.р.</t>
  </si>
  <si>
    <t>прочее - 0,07 т.р.</t>
  </si>
  <si>
    <t>Отчет о реализации программы капитального ремонта жилого фонда ООО "УЮТ-СЕРВИС"  за период с 01 января 2015г. по 31 декабря 2015г.  по адресу мкр.Сертолово-2, ул. Березовая, д. 8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</si>
  <si>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</si>
  <si>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</si>
  <si>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</si>
  <si>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</si>
  <si>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</si>
  <si>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</si>
  <si>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</si>
  <si>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</si>
  <si>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</si>
  <si>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</si>
  <si>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</si>
  <si>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</si>
  <si>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</si>
  <si>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</si>
  <si>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</si>
  <si>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</si>
  <si>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ул.Березовая,д.8</t>
  </si>
  <si>
    <t>Всего</t>
  </si>
  <si>
    <t>№ п/п</t>
  </si>
  <si>
    <t>Задолженность населения на 01.01.2015г., руб.</t>
  </si>
  <si>
    <t>Начислено за 2015 год, руб.</t>
  </si>
  <si>
    <t>Оплачено населением за 2015 год, руб.</t>
  </si>
  <si>
    <t>Доля МО Сертолово, руб.</t>
  </si>
  <si>
    <t>Задолженность населения на 01.01.2016г., руб.</t>
  </si>
  <si>
    <t>Остаток средств  на лицевом счете на 01.01.2015г., руб.</t>
  </si>
  <si>
    <t>Оплачено населением и МО Сертолово за 2015 год, руб.</t>
  </si>
  <si>
    <t>Израсходованно, руб.</t>
  </si>
  <si>
    <t>Остаток средств  на лицевом счете на 01.01.2016г., руб.</t>
  </si>
  <si>
    <t>Администрация ООО «УЮТ-СЕРВИС»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</si>
</sst>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31" borderId="8" applyNumberFormat="0" applyFont="0" applyAlignment="0" applyProtection="0"/>
    <xf numFmtId="9" fontId="37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4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26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top" wrapText="1"/>
    </xf>
    <xf numFmtId="4" fontId="27" fillId="0" borderId="17" xfId="0" applyNumberFormat="1" applyFont="1" applyFill="1" applyBorder="1" applyAlignment="1">
      <alignment horizontal="right" vertical="top" wrapText="1"/>
    </xf>
    <xf numFmtId="0" fontId="29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vertical="top" wrapText="1"/>
    </xf>
    <xf numFmtId="0" fontId="19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4" fontId="24" fillId="0" borderId="0" xfId="0" applyNumberFormat="1" applyFont="1" applyFill="1" applyAlignment="1">
      <alignment/>
    </xf>
    <xf numFmtId="0" fontId="37" fillId="0" borderId="0" xfId="52" applyFill="1" applyAlignment="1">
      <alignment horizontal="center"/>
      <protection/>
    </xf>
    <xf numFmtId="0" fontId="37" fillId="0" borderId="0" xfId="52" applyFill="1">
      <alignment/>
      <protection/>
    </xf>
    <xf numFmtId="0" fontId="37" fillId="0" borderId="20" xfId="52" applyFill="1" applyBorder="1" applyAlignment="1">
      <alignment horizontal="center" vertical="center" wrapText="1"/>
      <protection/>
    </xf>
    <xf numFmtId="0" fontId="37" fillId="0" borderId="20" xfId="52" applyFont="1" applyFill="1" applyBorder="1" applyAlignment="1">
      <alignment horizontal="center" vertical="center" wrapText="1"/>
      <protection/>
    </xf>
    <xf numFmtId="0" fontId="45" fillId="0" borderId="20" xfId="52" applyFont="1" applyFill="1" applyBorder="1" applyAlignment="1">
      <alignment horizontal="center" vertical="center"/>
      <protection/>
    </xf>
    <xf numFmtId="2" fontId="45" fillId="0" borderId="20" xfId="52" applyNumberFormat="1" applyFont="1" applyFill="1" applyBorder="1" applyAlignment="1">
      <alignment horizontal="center" vertical="center"/>
      <protection/>
    </xf>
    <xf numFmtId="0" fontId="33" fillId="0" borderId="0" xfId="52" applyFont="1" applyFill="1">
      <alignment/>
      <protection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/>
    </xf>
    <xf numFmtId="0" fontId="34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2" fontId="35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35" fillId="0" borderId="24" xfId="0" applyFont="1" applyBorder="1" applyAlignment="1">
      <alignment/>
    </xf>
    <xf numFmtId="0" fontId="0" fillId="0" borderId="23" xfId="0" applyBorder="1" applyAlignment="1">
      <alignment/>
    </xf>
    <xf numFmtId="2" fontId="35" fillId="0" borderId="19" xfId="0" applyNumberFormat="1" applyFont="1" applyBorder="1" applyAlignment="1">
      <alignment horizontal="center"/>
    </xf>
    <xf numFmtId="2" fontId="35" fillId="0" borderId="24" xfId="61" applyNumberFormat="1" applyFont="1" applyBorder="1" applyAlignment="1">
      <alignment horizontal="center"/>
    </xf>
    <xf numFmtId="2" fontId="35" fillId="0" borderId="24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36" fillId="0" borderId="20" xfId="0" applyFont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20" xfId="0" applyFont="1" applyBorder="1" applyAlignment="1">
      <alignment/>
    </xf>
    <xf numFmtId="4" fontId="36" fillId="0" borderId="20" xfId="0" applyNumberFormat="1" applyFont="1" applyBorder="1" applyAlignment="1">
      <alignment/>
    </xf>
    <xf numFmtId="4" fontId="36" fillId="0" borderId="0" xfId="0" applyNumberFormat="1" applyFont="1" applyBorder="1" applyAlignment="1">
      <alignment/>
    </xf>
    <xf numFmtId="0" fontId="0" fillId="0" borderId="20" xfId="0" applyBorder="1" applyAlignment="1">
      <alignment/>
    </xf>
    <xf numFmtId="4" fontId="36" fillId="0" borderId="2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32" fillId="0" borderId="0" xfId="0" applyFont="1" applyAlignment="1">
      <alignment horizontal="right" indent="4"/>
    </xf>
    <xf numFmtId="0" fontId="27" fillId="0" borderId="0" xfId="0" applyFont="1" applyAlignment="1">
      <alignment horizontal="right" indent="4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2;&#1072;&#1087;.&#1088;&#1077;&#1084;&#1086;&#1085;&#1090;%20&#1079;&#1072;%202015%20&#1075;&#1086;&#1076;%20&#1076;&#1083;&#1103;%20&#1085;&#1072;&#1089;&#107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7"/>
      <sheetName val="Бер8"/>
      <sheetName val="Бер9"/>
      <sheetName val="Бер10"/>
      <sheetName val="Бер11"/>
      <sheetName val="Бер12"/>
      <sheetName val="Бер13"/>
      <sheetName val="Бер14"/>
      <sheetName val="Ветеранов3"/>
      <sheetName val="Ветеранов4"/>
      <sheetName val="Ветеранов5"/>
      <sheetName val="Ветеранов6"/>
      <sheetName val="Ветеранов7"/>
      <sheetName val="Ветеранов11 2"/>
      <sheetName val="Вш2"/>
      <sheetName val="Зар7"/>
      <sheetName val="Зар10"/>
      <sheetName val="Зар11 2"/>
      <sheetName val="Зар12"/>
      <sheetName val="Кленовая 5 2"/>
      <sheetName val="Кленовая 5 3"/>
      <sheetName val="Ларина 1"/>
      <sheetName val="Ларина2"/>
      <sheetName val="Ларина5"/>
      <sheetName val="Ларина6"/>
      <sheetName val="Ларина8"/>
      <sheetName val="Молодежная1"/>
      <sheetName val="Молодежная2"/>
      <sheetName val="Молодежная3"/>
      <sheetName val="Молодежная6"/>
      <sheetName val="Молодежная7"/>
      <sheetName val="Молодежная8 1"/>
      <sheetName val="Молодцова1"/>
      <sheetName val="Молодцова2"/>
      <sheetName val="Молодцова3"/>
      <sheetName val="Молодцова4"/>
      <sheetName val="Молодцова7"/>
      <sheetName val="Молодцова9"/>
      <sheetName val="Молодцова10"/>
      <sheetName val="Молодцова11"/>
      <sheetName val="Молодцова13"/>
      <sheetName val="Молодцова14"/>
      <sheetName val="Молодцова15 1"/>
      <sheetName val="Молодцова15 2"/>
      <sheetName val="Молодцова16"/>
      <sheetName val="Парковая1"/>
      <sheetName val="Сосновая1"/>
      <sheetName val="Сосновая2"/>
      <sheetName val="Сосновая3"/>
      <sheetName val="Центральная2"/>
      <sheetName val="Центральная3"/>
      <sheetName val="Центральная4 1"/>
      <sheetName val="Центральная4 2"/>
      <sheetName val="Центральная6 1"/>
      <sheetName val="Центральная6 2"/>
      <sheetName val="Центральная7 2"/>
      <sheetName val="Центральная10 1"/>
      <sheetName val="Школьная1"/>
      <sheetName val="Школьная2 2"/>
      <sheetName val="Школьная2 3"/>
      <sheetName val="Школьная6 1"/>
      <sheetName val="Школьная6 2"/>
      <sheetName val="Школьная6 3"/>
      <sheetName val="ЧР6а"/>
      <sheetName val="ЧР36"/>
      <sheetName val="ЧР4"/>
      <sheetName val="ЧР70"/>
      <sheetName val="ЧР71"/>
      <sheetName val="ЧР72"/>
      <sheetName val="ЧР73"/>
      <sheetName val="Юб6"/>
      <sheetName val="Юб7"/>
      <sheetName val="Юб9"/>
      <sheetName val="Юб12"/>
      <sheetName val="итог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46"/>
  <sheetViews>
    <sheetView tabSelected="1" zoomScalePageLayoutView="0" workbookViewId="0" topLeftCell="C17">
      <selection activeCell="D35" sqref="D3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1" customWidth="1"/>
    <col min="4" max="4" width="14.375" style="41" customWidth="1"/>
    <col min="5" max="5" width="11.875" style="41" customWidth="1"/>
    <col min="6" max="6" width="13.25390625" style="41" customWidth="1"/>
    <col min="7" max="7" width="11.875" style="41" customWidth="1"/>
    <col min="8" max="8" width="14.375" style="41" customWidth="1"/>
    <col min="9" max="9" width="33.375" style="41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4.25">
      <c r="C19" s="9" t="s">
        <v>1</v>
      </c>
      <c r="D19" s="9"/>
      <c r="E19" s="9"/>
      <c r="F19" s="9"/>
      <c r="G19" s="9"/>
      <c r="H19" s="9"/>
      <c r="I19" s="9"/>
    </row>
    <row r="20" spans="3:9" ht="12.75">
      <c r="C20" s="10" t="s">
        <v>2</v>
      </c>
      <c r="D20" s="10"/>
      <c r="E20" s="10"/>
      <c r="F20" s="10"/>
      <c r="G20" s="10"/>
      <c r="H20" s="10"/>
      <c r="I20" s="10"/>
    </row>
    <row r="21" spans="3:9" ht="12.75">
      <c r="C21" s="10" t="s">
        <v>3</v>
      </c>
      <c r="D21" s="10"/>
      <c r="E21" s="10"/>
      <c r="F21" s="10"/>
      <c r="G21" s="10"/>
      <c r="H21" s="10"/>
      <c r="I21" s="10"/>
    </row>
    <row r="22" spans="3:9" ht="6" customHeight="1" thickBot="1">
      <c r="C22" s="11"/>
      <c r="D22" s="11"/>
      <c r="E22" s="11"/>
      <c r="F22" s="11"/>
      <c r="G22" s="11"/>
      <c r="H22" s="11"/>
      <c r="I22" s="11"/>
    </row>
    <row r="23" spans="3:9" ht="48.75" customHeight="1" thickBot="1">
      <c r="C23" s="12" t="s">
        <v>4</v>
      </c>
      <c r="D23" s="13" t="s">
        <v>5</v>
      </c>
      <c r="E23" s="14" t="s">
        <v>6</v>
      </c>
      <c r="F23" s="14" t="s">
        <v>7</v>
      </c>
      <c r="G23" s="14" t="s">
        <v>8</v>
      </c>
      <c r="H23" s="14" t="s">
        <v>9</v>
      </c>
      <c r="I23" s="13" t="s">
        <v>10</v>
      </c>
    </row>
    <row r="24" spans="3:9" ht="13.5" customHeight="1" thickBot="1">
      <c r="C24" s="15" t="s">
        <v>11</v>
      </c>
      <c r="D24" s="16"/>
      <c r="E24" s="16"/>
      <c r="F24" s="16"/>
      <c r="G24" s="16"/>
      <c r="H24" s="16"/>
      <c r="I24" s="17"/>
    </row>
    <row r="25" spans="3:9" ht="13.5" customHeight="1" thickBot="1">
      <c r="C25" s="18" t="s">
        <v>12</v>
      </c>
      <c r="D25" s="19">
        <v>59625.5</v>
      </c>
      <c r="E25" s="20">
        <v>176431.47</v>
      </c>
      <c r="F25" s="20">
        <v>174362.04</v>
      </c>
      <c r="G25" s="20">
        <v>184539.04</v>
      </c>
      <c r="H25" s="20">
        <f>+D25+E25-F25</f>
        <v>61694.92999999999</v>
      </c>
      <c r="I25" s="21" t="s">
        <v>13</v>
      </c>
    </row>
    <row r="26" spans="3:9" ht="13.5" customHeight="1" hidden="1" thickBot="1">
      <c r="C26" s="18" t="s">
        <v>14</v>
      </c>
      <c r="D26" s="19">
        <v>0</v>
      </c>
      <c r="E26" s="22"/>
      <c r="F26" s="22"/>
      <c r="G26" s="20">
        <f>+E26</f>
        <v>0</v>
      </c>
      <c r="H26" s="20">
        <f>+D26+E26-F26</f>
        <v>0</v>
      </c>
      <c r="I26" s="23"/>
    </row>
    <row r="27" spans="3:9" ht="13.5" customHeight="1" thickBot="1">
      <c r="C27" s="18" t="s">
        <v>15</v>
      </c>
      <c r="D27" s="19">
        <v>5594.720000000001</v>
      </c>
      <c r="E27" s="22">
        <v>42507.03</v>
      </c>
      <c r="F27" s="22">
        <v>43287.97</v>
      </c>
      <c r="G27" s="20">
        <v>43978.68</v>
      </c>
      <c r="H27" s="20">
        <f>+D27+E27-F27</f>
        <v>4813.779999999999</v>
      </c>
      <c r="I27" s="23"/>
    </row>
    <row r="28" spans="3:9" ht="13.5" customHeight="1" thickBot="1">
      <c r="C28" s="18" t="s">
        <v>16</v>
      </c>
      <c r="D28" s="19">
        <v>-933.7499999999977</v>
      </c>
      <c r="E28" s="22">
        <v>0</v>
      </c>
      <c r="F28" s="22">
        <v>0</v>
      </c>
      <c r="G28" s="20">
        <f>+E28</f>
        <v>0</v>
      </c>
      <c r="H28" s="20">
        <f>+D28+E28-F28</f>
        <v>-933.7499999999977</v>
      </c>
      <c r="I28" s="23"/>
    </row>
    <row r="29" spans="3:9" ht="13.5" customHeight="1" thickBot="1">
      <c r="C29" s="18" t="s">
        <v>17</v>
      </c>
      <c r="D29" s="19">
        <v>122.13</v>
      </c>
      <c r="E29" s="22">
        <v>695.46</v>
      </c>
      <c r="F29" s="22">
        <v>601.88</v>
      </c>
      <c r="G29" s="20"/>
      <c r="H29" s="20">
        <f>+D29+E29-F29</f>
        <v>215.71000000000004</v>
      </c>
      <c r="I29" s="24"/>
    </row>
    <row r="30" spans="3:9" ht="13.5" customHeight="1" thickBot="1">
      <c r="C30" s="18" t="s">
        <v>18</v>
      </c>
      <c r="D30" s="25">
        <f>SUM(D25:D29)</f>
        <v>64408.6</v>
      </c>
      <c r="E30" s="25">
        <f>SUM(E25:E29)</f>
        <v>219633.96</v>
      </c>
      <c r="F30" s="25">
        <f>SUM(F25:F29)</f>
        <v>218251.89</v>
      </c>
      <c r="G30" s="25">
        <f>SUM(G25:G29)</f>
        <v>228517.72</v>
      </c>
      <c r="H30" s="25">
        <f>SUM(H25:H29)</f>
        <v>65790.67</v>
      </c>
      <c r="I30" s="26"/>
    </row>
    <row r="31" spans="3:9" ht="13.5" customHeight="1" thickBot="1">
      <c r="C31" s="16" t="s">
        <v>19</v>
      </c>
      <c r="D31" s="16"/>
      <c r="E31" s="16"/>
      <c r="F31" s="16"/>
      <c r="G31" s="16"/>
      <c r="H31" s="16"/>
      <c r="I31" s="16"/>
    </row>
    <row r="32" spans="3:9" ht="38.25" customHeight="1" thickBot="1">
      <c r="C32" s="12" t="s">
        <v>4</v>
      </c>
      <c r="D32" s="13" t="s">
        <v>5</v>
      </c>
      <c r="E32" s="14" t="s">
        <v>6</v>
      </c>
      <c r="F32" s="14" t="s">
        <v>7</v>
      </c>
      <c r="G32" s="14" t="s">
        <v>8</v>
      </c>
      <c r="H32" s="14" t="s">
        <v>9</v>
      </c>
      <c r="I32" s="27" t="s">
        <v>20</v>
      </c>
    </row>
    <row r="33" spans="3:9" ht="13.5" customHeight="1" thickBot="1">
      <c r="C33" s="12" t="s">
        <v>21</v>
      </c>
      <c r="D33" s="28">
        <v>24086.86000000003</v>
      </c>
      <c r="E33" s="29">
        <v>90657.97</v>
      </c>
      <c r="F33" s="29">
        <v>85089.26</v>
      </c>
      <c r="G33" s="29">
        <f>+E33</f>
        <v>90657.97</v>
      </c>
      <c r="H33" s="29">
        <f>+D33+E33-F33</f>
        <v>29655.570000000036</v>
      </c>
      <c r="I33" s="30" t="s">
        <v>22</v>
      </c>
    </row>
    <row r="34" spans="3:9" ht="14.25" customHeight="1" thickBot="1">
      <c r="C34" s="18" t="s">
        <v>23</v>
      </c>
      <c r="D34" s="19">
        <v>5673.049999999999</v>
      </c>
      <c r="E34" s="20">
        <v>21301.22</v>
      </c>
      <c r="F34" s="20">
        <v>19986.89</v>
      </c>
      <c r="G34" s="29">
        <v>645.31</v>
      </c>
      <c r="H34" s="29">
        <f aca="true" t="shared" si="0" ref="H34:H40">+D34+E34-F34</f>
        <v>6987.380000000001</v>
      </c>
      <c r="I34" s="31"/>
    </row>
    <row r="35" spans="3:9" ht="13.5" customHeight="1" thickBot="1">
      <c r="C35" s="32" t="s">
        <v>24</v>
      </c>
      <c r="D35" s="33">
        <v>2494.2300000000014</v>
      </c>
      <c r="E35" s="20">
        <v>0</v>
      </c>
      <c r="F35" s="20">
        <v>1050.24</v>
      </c>
      <c r="G35" s="29"/>
      <c r="H35" s="29">
        <f t="shared" si="0"/>
        <v>1443.9900000000014</v>
      </c>
      <c r="I35" s="34"/>
    </row>
    <row r="36" spans="3:9" ht="12.75" customHeight="1" hidden="1" thickBot="1">
      <c r="C36" s="18" t="s">
        <v>25</v>
      </c>
      <c r="D36" s="19">
        <v>0</v>
      </c>
      <c r="E36" s="20"/>
      <c r="F36" s="20"/>
      <c r="G36" s="29"/>
      <c r="H36" s="29">
        <f t="shared" si="0"/>
        <v>0</v>
      </c>
      <c r="I36" s="34" t="s">
        <v>26</v>
      </c>
    </row>
    <row r="37" spans="3:9" ht="13.5" customHeight="1" thickBot="1">
      <c r="C37" s="18" t="s">
        <v>27</v>
      </c>
      <c r="D37" s="19">
        <v>3500.4399999999987</v>
      </c>
      <c r="E37" s="20">
        <v>22496.55</v>
      </c>
      <c r="F37" s="20">
        <v>20357.98</v>
      </c>
      <c r="G37" s="29">
        <v>35078.62</v>
      </c>
      <c r="H37" s="29">
        <f t="shared" si="0"/>
        <v>5639.009999999998</v>
      </c>
      <c r="I37" s="35" t="s">
        <v>28</v>
      </c>
    </row>
    <row r="38" spans="3:9" ht="13.5" customHeight="1" hidden="1" thickBot="1">
      <c r="C38" s="18" t="s">
        <v>29</v>
      </c>
      <c r="D38" s="19">
        <v>0</v>
      </c>
      <c r="E38" s="36"/>
      <c r="F38" s="36"/>
      <c r="G38" s="29">
        <f>+E38</f>
        <v>0</v>
      </c>
      <c r="H38" s="29">
        <f t="shared" si="0"/>
        <v>0</v>
      </c>
      <c r="I38" s="35" t="s">
        <v>30</v>
      </c>
    </row>
    <row r="39" spans="3:9" ht="13.5" customHeight="1" thickBot="1">
      <c r="C39" s="32" t="s">
        <v>31</v>
      </c>
      <c r="D39" s="19">
        <v>4317.1</v>
      </c>
      <c r="E39" s="36">
        <v>10859.93</v>
      </c>
      <c r="F39" s="36">
        <v>10970.67</v>
      </c>
      <c r="G39" s="29">
        <f>+E39</f>
        <v>10859.93</v>
      </c>
      <c r="H39" s="29">
        <f t="shared" si="0"/>
        <v>4206.360000000001</v>
      </c>
      <c r="I39" s="35"/>
    </row>
    <row r="40" spans="3:9" ht="13.5" customHeight="1" thickBot="1">
      <c r="C40" s="18" t="s">
        <v>32</v>
      </c>
      <c r="D40" s="19">
        <v>1271.9000000000005</v>
      </c>
      <c r="E40" s="22">
        <v>4774.49</v>
      </c>
      <c r="F40" s="22">
        <v>4481.94</v>
      </c>
      <c r="G40" s="29">
        <f>+E40</f>
        <v>4774.49</v>
      </c>
      <c r="H40" s="29">
        <f t="shared" si="0"/>
        <v>1564.4500000000007</v>
      </c>
      <c r="I40" s="35" t="s">
        <v>33</v>
      </c>
    </row>
    <row r="41" spans="3:9" s="38" customFormat="1" ht="13.5" customHeight="1" thickBot="1">
      <c r="C41" s="18" t="s">
        <v>18</v>
      </c>
      <c r="D41" s="25">
        <f>SUM(D33:D40)</f>
        <v>41343.58000000003</v>
      </c>
      <c r="E41" s="25">
        <f>SUM(E33:E40)</f>
        <v>150090.15999999997</v>
      </c>
      <c r="F41" s="25">
        <f>SUM(F33:F40)</f>
        <v>141936.98</v>
      </c>
      <c r="G41" s="25">
        <f>SUM(G33:G40)</f>
        <v>142016.31999999998</v>
      </c>
      <c r="H41" s="25">
        <f>SUM(H33:H40)</f>
        <v>49496.76000000004</v>
      </c>
      <c r="I41" s="37"/>
    </row>
    <row r="42" spans="3:8" ht="18" customHeight="1">
      <c r="C42" s="39" t="s">
        <v>34</v>
      </c>
      <c r="D42" s="39"/>
      <c r="E42" s="39"/>
      <c r="F42" s="39"/>
      <c r="G42" s="39"/>
      <c r="H42" s="40">
        <f>+H30+H41</f>
        <v>115287.43000000004</v>
      </c>
    </row>
    <row r="43" spans="3:4" ht="15">
      <c r="C43" s="42" t="s">
        <v>35</v>
      </c>
      <c r="D43" s="42"/>
    </row>
    <row r="44" spans="3:9" ht="26.25" customHeight="1">
      <c r="C44" s="43" t="s">
        <v>36</v>
      </c>
      <c r="D44" s="44"/>
      <c r="E44" s="8"/>
      <c r="F44" s="8"/>
      <c r="G44" s="8"/>
      <c r="H44" s="8"/>
      <c r="I44" s="8"/>
    </row>
    <row r="45" ht="12.75" hidden="1"/>
    <row r="46" spans="4:6" ht="12.75">
      <c r="D46" s="45"/>
      <c r="E46" s="45"/>
      <c r="F46" s="45"/>
    </row>
  </sheetData>
  <sheetProtection/>
  <mergeCells count="8">
    <mergeCell ref="C31:I31"/>
    <mergeCell ref="I33:I34"/>
    <mergeCell ref="C19:I19"/>
    <mergeCell ref="C20:I20"/>
    <mergeCell ref="C21:I21"/>
    <mergeCell ref="C22:I22"/>
    <mergeCell ref="C24:I24"/>
    <mergeCell ref="I25:I29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2"/>
  <sheetViews>
    <sheetView zoomScaleSheetLayoutView="120" zoomScalePageLayoutView="0" workbookViewId="0" topLeftCell="A1">
      <selection activeCell="A22" sqref="A22"/>
    </sheetView>
  </sheetViews>
  <sheetFormatPr defaultColWidth="9.00390625" defaultRowHeight="12.75"/>
  <cols>
    <col min="1" max="1" width="4.625" style="47" customWidth="1"/>
    <col min="2" max="2" width="12.375" style="47" customWidth="1"/>
    <col min="3" max="3" width="13.25390625" style="47" hidden="1" customWidth="1"/>
    <col min="4" max="4" width="12.125" style="47" customWidth="1"/>
    <col min="5" max="5" width="13.625" style="47" customWidth="1"/>
    <col min="6" max="6" width="13.25390625" style="47" customWidth="1"/>
    <col min="7" max="7" width="14.25390625" style="47" customWidth="1"/>
    <col min="8" max="8" width="15.125" style="47" customWidth="1"/>
    <col min="9" max="9" width="13.75390625" style="47" customWidth="1"/>
    <col min="10" max="16384" width="9.125" style="47" customWidth="1"/>
  </cols>
  <sheetData>
    <row r="13" spans="1:9" ht="15">
      <c r="A13" s="46" t="s">
        <v>37</v>
      </c>
      <c r="B13" s="46"/>
      <c r="C13" s="46"/>
      <c r="D13" s="46"/>
      <c r="E13" s="46"/>
      <c r="F13" s="46"/>
      <c r="G13" s="46"/>
      <c r="H13" s="46"/>
      <c r="I13" s="46"/>
    </row>
    <row r="14" spans="1:9" ht="15">
      <c r="A14" s="46" t="s">
        <v>38</v>
      </c>
      <c r="B14" s="46"/>
      <c r="C14" s="46"/>
      <c r="D14" s="46"/>
      <c r="E14" s="46"/>
      <c r="F14" s="46"/>
      <c r="G14" s="46"/>
      <c r="H14" s="46"/>
      <c r="I14" s="46"/>
    </row>
    <row r="15" spans="1:9" ht="15">
      <c r="A15" s="46" t="s">
        <v>39</v>
      </c>
      <c r="B15" s="46"/>
      <c r="C15" s="46"/>
      <c r="D15" s="46"/>
      <c r="E15" s="46"/>
      <c r="F15" s="46"/>
      <c r="G15" s="46"/>
      <c r="H15" s="46"/>
      <c r="I15" s="46"/>
    </row>
    <row r="16" spans="1:9" ht="60">
      <c r="A16" s="48" t="s">
        <v>40</v>
      </c>
      <c r="B16" s="48" t="s">
        <v>41</v>
      </c>
      <c r="C16" s="48" t="s">
        <v>42</v>
      </c>
      <c r="D16" s="48" t="s">
        <v>43</v>
      </c>
      <c r="E16" s="48" t="s">
        <v>44</v>
      </c>
      <c r="F16" s="49" t="s">
        <v>45</v>
      </c>
      <c r="G16" s="49" t="s">
        <v>46</v>
      </c>
      <c r="H16" s="48" t="s">
        <v>47</v>
      </c>
      <c r="I16" s="48" t="s">
        <v>48</v>
      </c>
    </row>
    <row r="17" spans="1:9" ht="15">
      <c r="A17" s="50" t="s">
        <v>49</v>
      </c>
      <c r="B17" s="51">
        <v>-12.703490000000011</v>
      </c>
      <c r="C17" s="51"/>
      <c r="D17" s="51">
        <v>21.30122</v>
      </c>
      <c r="E17" s="51">
        <v>19.98689</v>
      </c>
      <c r="F17" s="51">
        <v>0</v>
      </c>
      <c r="G17" s="51">
        <v>0.64531</v>
      </c>
      <c r="H17" s="51">
        <v>6.98738</v>
      </c>
      <c r="I17" s="51">
        <f>B17+D17+F17-G17</f>
        <v>7.952419999999989</v>
      </c>
    </row>
    <row r="19" ht="15">
      <c r="A19" s="47" t="s">
        <v>50</v>
      </c>
    </row>
    <row r="20" ht="15">
      <c r="A20" s="47" t="s">
        <v>51</v>
      </c>
    </row>
    <row r="21" ht="15">
      <c r="A21" s="52" t="s">
        <v>52</v>
      </c>
    </row>
    <row r="22" ht="15">
      <c r="A22" s="47" t="s">
        <v>53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5.625" style="0" customWidth="1"/>
    <col min="2" max="2" width="19.375" style="0" customWidth="1"/>
    <col min="3" max="3" width="34.25390625" style="0" customWidth="1"/>
    <col min="4" max="4" width="19.25390625" style="0" customWidth="1"/>
    <col min="5" max="5" width="21.125" style="0" customWidth="1"/>
    <col min="6" max="6" width="20.7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53" t="s">
        <v>54</v>
      </c>
      <c r="B1" s="53"/>
      <c r="C1" s="53"/>
      <c r="D1" s="53"/>
      <c r="E1" s="53"/>
      <c r="F1" s="53"/>
      <c r="G1" s="53"/>
      <c r="H1" s="54"/>
    </row>
    <row r="2" spans="1:7" ht="29.25" customHeight="1" thickBot="1">
      <c r="A2" s="55"/>
      <c r="B2" s="55"/>
      <c r="C2" s="55"/>
      <c r="D2" s="55"/>
      <c r="E2" s="55"/>
      <c r="F2" s="55"/>
      <c r="G2" s="55"/>
    </row>
    <row r="3" spans="1:8" ht="13.5" hidden="1" thickBot="1">
      <c r="A3" s="56"/>
      <c r="B3" s="57"/>
      <c r="C3" s="58"/>
      <c r="D3" s="57"/>
      <c r="E3" s="57"/>
      <c r="F3" s="59" t="s">
        <v>55</v>
      </c>
      <c r="G3" s="60"/>
      <c r="H3" s="57"/>
    </row>
    <row r="4" spans="1:8" ht="12.75" hidden="1">
      <c r="A4" s="61" t="s">
        <v>56</v>
      </c>
      <c r="B4" s="62" t="s">
        <v>57</v>
      </c>
      <c r="C4" s="61" t="s">
        <v>58</v>
      </c>
      <c r="D4" s="62" t="s">
        <v>59</v>
      </c>
      <c r="E4" s="63" t="s">
        <v>60</v>
      </c>
      <c r="F4" s="63"/>
      <c r="G4" s="63"/>
      <c r="H4" s="63" t="s">
        <v>61</v>
      </c>
    </row>
    <row r="5" spans="1:8" ht="12.75" hidden="1">
      <c r="A5" s="61" t="s">
        <v>62</v>
      </c>
      <c r="B5" s="62"/>
      <c r="C5" s="64"/>
      <c r="D5" s="62" t="s">
        <v>63</v>
      </c>
      <c r="E5" s="62" t="s">
        <v>64</v>
      </c>
      <c r="F5" s="62" t="s">
        <v>65</v>
      </c>
      <c r="G5" s="62" t="s">
        <v>66</v>
      </c>
      <c r="H5" s="62"/>
    </row>
    <row r="6" spans="1:8" ht="12.75" hidden="1">
      <c r="A6" s="61"/>
      <c r="B6" s="62"/>
      <c r="C6" s="64"/>
      <c r="D6" s="62" t="s">
        <v>67</v>
      </c>
      <c r="E6" s="62"/>
      <c r="F6" s="62" t="s">
        <v>68</v>
      </c>
      <c r="G6" s="62" t="s">
        <v>69</v>
      </c>
      <c r="H6" s="65"/>
    </row>
    <row r="7" spans="1:8" ht="13.5" hidden="1" thickBot="1">
      <c r="A7" s="66"/>
      <c r="B7" s="65"/>
      <c r="C7" s="67"/>
      <c r="D7" s="68"/>
      <c r="E7" s="65"/>
      <c r="F7" s="65"/>
      <c r="G7" s="62" t="s">
        <v>70</v>
      </c>
      <c r="H7" s="65"/>
    </row>
    <row r="8" spans="1:8" ht="12.75" hidden="1">
      <c r="A8" s="57"/>
      <c r="B8" s="69"/>
      <c r="C8" s="58"/>
      <c r="D8" s="57"/>
      <c r="E8" s="57"/>
      <c r="F8" s="57"/>
      <c r="G8" s="69"/>
      <c r="H8" s="69"/>
    </row>
    <row r="9" spans="1:8" ht="12.75" hidden="1">
      <c r="A9" s="62">
        <v>1</v>
      </c>
      <c r="B9" s="70" t="s">
        <v>71</v>
      </c>
      <c r="C9" s="61"/>
      <c r="D9" s="62"/>
      <c r="E9" s="71"/>
      <c r="F9" s="71"/>
      <c r="G9" s="72">
        <f>+E9-F9</f>
        <v>0</v>
      </c>
      <c r="H9" s="73"/>
    </row>
    <row r="10" spans="1:8" ht="12.75" hidden="1">
      <c r="A10" s="62"/>
      <c r="B10" s="70"/>
      <c r="C10" s="61"/>
      <c r="D10" s="62"/>
      <c r="E10" s="71"/>
      <c r="F10" s="71"/>
      <c r="G10" s="72"/>
      <c r="H10" s="73"/>
    </row>
    <row r="11" spans="1:8" ht="12.75" hidden="1">
      <c r="A11" s="62"/>
      <c r="B11" s="70"/>
      <c r="C11" s="74" t="s">
        <v>72</v>
      </c>
      <c r="D11" s="75"/>
      <c r="E11" s="76">
        <f>SUM(E9:E10)</f>
        <v>0</v>
      </c>
      <c r="F11" s="76">
        <f>SUM(F9:F10)</f>
        <v>0</v>
      </c>
      <c r="G11" s="76">
        <f>SUM(G9:G10)</f>
        <v>0</v>
      </c>
      <c r="H11" s="73"/>
    </row>
    <row r="12" spans="1:8" ht="13.5" hidden="1" thickBot="1">
      <c r="A12" s="77"/>
      <c r="B12" s="78"/>
      <c r="C12" s="79"/>
      <c r="D12" s="80"/>
      <c r="E12" s="81"/>
      <c r="F12" s="81"/>
      <c r="G12" s="82"/>
      <c r="H12" s="83"/>
    </row>
    <row r="13" spans="1:8" ht="12.75" hidden="1">
      <c r="A13" s="57"/>
      <c r="B13" s="69"/>
      <c r="C13" s="84"/>
      <c r="D13" s="85"/>
      <c r="E13" s="86"/>
      <c r="F13" s="87"/>
      <c r="G13" s="87"/>
      <c r="H13" s="88"/>
    </row>
    <row r="14" spans="1:8" ht="12.75" hidden="1">
      <c r="A14" s="65"/>
      <c r="B14" s="89" t="s">
        <v>18</v>
      </c>
      <c r="C14" s="90"/>
      <c r="D14" s="64"/>
      <c r="E14" s="91">
        <f>E11</f>
        <v>0</v>
      </c>
      <c r="F14" s="92">
        <f>+F11</f>
        <v>0</v>
      </c>
      <c r="G14" s="93">
        <f>+E14-F14</f>
        <v>0</v>
      </c>
      <c r="H14" s="73"/>
    </row>
    <row r="15" spans="1:8" ht="13.5" hidden="1" thickBot="1">
      <c r="A15" s="68"/>
      <c r="B15" s="94"/>
      <c r="C15" s="95"/>
      <c r="D15" s="96"/>
      <c r="E15" s="80"/>
      <c r="F15" s="97"/>
      <c r="G15" s="97"/>
      <c r="H15" s="97"/>
    </row>
    <row r="18" spans="1:7" ht="54" customHeight="1">
      <c r="A18" s="98" t="s">
        <v>73</v>
      </c>
      <c r="B18" s="98" t="s">
        <v>74</v>
      </c>
      <c r="C18" s="98" t="s">
        <v>75</v>
      </c>
      <c r="D18" s="98" t="s">
        <v>76</v>
      </c>
      <c r="E18" s="99" t="s">
        <v>77</v>
      </c>
      <c r="F18" s="98" t="s">
        <v>78</v>
      </c>
      <c r="G18" s="100"/>
    </row>
    <row r="19" spans="1:7" ht="15">
      <c r="A19" s="101">
        <v>1</v>
      </c>
      <c r="B19" s="102">
        <v>2494.23</v>
      </c>
      <c r="C19" s="102"/>
      <c r="D19" s="102">
        <v>1050.24</v>
      </c>
      <c r="E19" s="102"/>
      <c r="F19" s="102">
        <f>+B19+C19-D19</f>
        <v>1443.99</v>
      </c>
      <c r="G19" s="103"/>
    </row>
    <row r="22" spans="1:5" ht="70.5" customHeight="1">
      <c r="A22" s="98" t="s">
        <v>73</v>
      </c>
      <c r="B22" s="98" t="s">
        <v>79</v>
      </c>
      <c r="C22" s="98" t="s">
        <v>80</v>
      </c>
      <c r="D22" s="98" t="s">
        <v>81</v>
      </c>
      <c r="E22" s="98" t="s">
        <v>82</v>
      </c>
    </row>
    <row r="23" spans="1:5" ht="15">
      <c r="A23" s="104">
        <v>1</v>
      </c>
      <c r="B23" s="105">
        <v>1796.05</v>
      </c>
      <c r="C23" s="105">
        <f>+C19+E19</f>
        <v>0</v>
      </c>
      <c r="D23" s="105">
        <v>0</v>
      </c>
      <c r="E23" s="105">
        <f>+B23+C23-D23</f>
        <v>1796.05</v>
      </c>
    </row>
    <row r="24" spans="1:5" ht="12.75">
      <c r="A24" s="67"/>
      <c r="B24" s="67"/>
      <c r="C24" s="106"/>
      <c r="D24" s="106"/>
      <c r="E24" s="64"/>
    </row>
    <row r="25" spans="2:6" ht="15">
      <c r="B25" s="107"/>
      <c r="F25" s="108" t="s">
        <v>83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2016-03-30T14:49:29Z</dcterms:created>
  <dcterms:modified xsi:type="dcterms:W3CDTF">2016-03-30T14:50:27Z</dcterms:modified>
  <cp:category/>
  <cp:version/>
  <cp:contentType/>
  <cp:contentStatus/>
</cp:coreProperties>
</file>