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<sst xmlns="http://schemas.openxmlformats.org/spreadsheetml/2006/main" count="112" uniqueCount="102">
  <si>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</si>
  <si>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</si>
  <si>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</si>
  <si>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Молодежная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</si>
  <si>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</si>
  <si>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</si>
  <si>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</si>
  <si>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</si>
  <si>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</si>
  <si>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</si>
  <si>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</si>
  <si>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</si>
  <si>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</si>
  <si>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</si>
  <si>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</si>
  <si>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</si>
  <si>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</si>
  <si>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</si>
  <si>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</si>
  <si>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</si>
  <si>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</si>
  <si>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</si>
  <si>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Н/2011-108 от 01.10.2011г.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</si>
  <si>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</si>
  <si>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</si>
  <si>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</si>
  <si>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</si>
  <si>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</si>
  <si>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</si>
  <si>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</si>
  <si>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</si>
  <si>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</si>
  <si>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</si>
  <si>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</si>
  <si>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</si>
  <si>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</si>
  <si>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</si>
  <si>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</si>
  <si>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</si>
  <si>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МКУ "Всеволожская межпоселенческая библиотека"</t>
  </si>
  <si>
    <t xml:space="preserve">Поступило от МКУ "Всеволожская межпоселенческая библиотека" за управление и содержание общедомового имущества, и за сбор ТБО 8129.16 руб. 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</si>
  <si>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</si>
  <si>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</si>
  <si>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</si>
  <si>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</si>
  <si>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</si>
  <si>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№3  по ул. Молодежная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</si>
  <si>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</si>
  <si>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</si>
  <si>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</si>
  <si>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</si>
  <si>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</si>
  <si>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</si>
  <si>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</si>
  <si>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</si>
  <si>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</si>
  <si>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</si>
  <si>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54,80 </t>
    </r>
    <r>
      <rPr>
        <sz val="10"/>
        <rFont val="Arial Cyr"/>
        <family val="0"/>
      </rPr>
      <t>тыс.рублей, в том числе:</t>
    </r>
  </si>
  <si>
    <t>ремонт систем ХВС и ГВС  - 1,01 т.р.</t>
  </si>
  <si>
    <t>ремонт цо - 0,11 т.р.</t>
  </si>
  <si>
    <t>аварийное обслуживание - 0,79 т.р.</t>
  </si>
  <si>
    <t>работы по электрике - 0,07 т.р.</t>
  </si>
  <si>
    <t>установка замка на люк выхода на кровлю - 0,20 т.р.</t>
  </si>
  <si>
    <t>ремонт фасада (межпанельные швы)  - 51,74 т.р.</t>
  </si>
  <si>
    <t>окраска дверей - 0,43 т.р.</t>
  </si>
  <si>
    <t>прочее - 0,45 т.р.</t>
  </si>
  <si>
    <t>Отчет о реализации программы капитального ремонта жилого фонда ООО "УЮТ-СЕРВИС"  за период с 01 января 2015г. по 31 декабря 2015г.  по адресу г.Сертолово, ул. Молодежная, д. 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</si>
  <si>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</si>
  <si>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</si>
  <si>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</si>
  <si>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</si>
  <si>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</si>
  <si>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</si>
  <si>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</si>
  <si>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</si>
  <si>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</si>
  <si>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</si>
  <si>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</si>
  <si>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</si>
  <si>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</si>
  <si>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</si>
  <si>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</si>
  <si>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</si>
  <si>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ул.Молодежная, д. 3</t>
  </si>
  <si>
    <t>замена стояков ГВС и ХВС</t>
  </si>
  <si>
    <t>350 м.п.</t>
  </si>
  <si>
    <t>замена стояков полотенцесушителей</t>
  </si>
  <si>
    <t>150 м.п.</t>
  </si>
  <si>
    <t>замена стояков ЦО</t>
  </si>
  <si>
    <t>193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</si>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</sst>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2" fontId="24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 wrapText="1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6" fillId="0" borderId="0" xfId="52" applyFill="1" applyAlignment="1">
      <alignment horizontal="center"/>
      <protection/>
    </xf>
    <xf numFmtId="0" fontId="36" fillId="0" borderId="0" xfId="52" applyFill="1">
      <alignment/>
      <protection/>
    </xf>
    <xf numFmtId="0" fontId="36" fillId="0" borderId="22" xfId="52" applyFill="1" applyBorder="1" applyAlignment="1">
      <alignment horizontal="center" vertical="center" wrapText="1"/>
      <protection/>
    </xf>
    <xf numFmtId="0" fontId="36" fillId="0" borderId="22" xfId="52" applyFont="1" applyFill="1" applyBorder="1" applyAlignment="1">
      <alignment horizontal="center" vertical="center" wrapText="1"/>
      <protection/>
    </xf>
    <xf numFmtId="0" fontId="44" fillId="0" borderId="22" xfId="52" applyFont="1" applyFill="1" applyBorder="1" applyAlignment="1">
      <alignment horizontal="center" vertical="center"/>
      <protection/>
    </xf>
    <xf numFmtId="2" fontId="44" fillId="0" borderId="22" xfId="52" applyNumberFormat="1" applyFont="1" applyFill="1" applyBorder="1" applyAlignment="1">
      <alignment horizontal="center" vertical="center"/>
      <protection/>
    </xf>
    <xf numFmtId="0" fontId="36" fillId="0" borderId="0" xfId="52" applyFill="1" applyBorder="1">
      <alignment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0" xfId="0" applyNumberFormat="1" applyAlignment="1">
      <alignment/>
    </xf>
    <xf numFmtId="2" fontId="0" fillId="0" borderId="19" xfId="0" applyNumberForma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4" fillId="0" borderId="24" xfId="0" applyFont="1" applyBorder="1" applyAlignment="1">
      <alignment/>
    </xf>
    <xf numFmtId="0" fontId="0" fillId="0" borderId="23" xfId="0" applyBorder="1" applyAlignment="1">
      <alignment/>
    </xf>
    <xf numFmtId="2" fontId="34" fillId="0" borderId="19" xfId="0" applyNumberFormat="1" applyFont="1" applyBorder="1" applyAlignment="1">
      <alignment horizontal="center"/>
    </xf>
    <xf numFmtId="2" fontId="34" fillId="0" borderId="24" xfId="61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5" fillId="0" borderId="22" xfId="0" applyFont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2" xfId="0" applyFont="1" applyBorder="1" applyAlignment="1">
      <alignment/>
    </xf>
    <xf numFmtId="4" fontId="35" fillId="0" borderId="22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4" fontId="35" fillId="0" borderId="22" xfId="0" applyNumberFormat="1" applyFont="1" applyBorder="1" applyAlignment="1">
      <alignment horizontal="right"/>
    </xf>
    <xf numFmtId="0" fontId="32" fillId="0" borderId="0" xfId="0" applyFont="1" applyAlignment="1">
      <alignment horizontal="right" indent="4"/>
    </xf>
    <xf numFmtId="0" fontId="28" fillId="0" borderId="0" xfId="0" applyFont="1" applyAlignment="1">
      <alignment horizontal="right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56;&#1040;\&#1091;&#1102;&#1090;-&#1089;&#1077;&#1088;&#1074;&#1080;&#1089;\&#1086;&#1090;&#1095;&#1077;&#1090;&#1099;%20&#1055;&#1045;&#1056;&#1045;&#1044;%20&#1053;&#1040;&#1057;&#1045;&#1051;&#1045;&#1053;&#1048;&#1045;&#1052;\2015\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49"/>
  <sheetViews>
    <sheetView tabSelected="1" zoomScalePageLayoutView="0" workbookViewId="0" topLeftCell="C12">
      <selection activeCell="E60" sqref="E6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8" customWidth="1"/>
    <col min="4" max="4" width="14.375" style="48" customWidth="1"/>
    <col min="5" max="5" width="11.875" style="48" customWidth="1"/>
    <col min="6" max="6" width="13.25390625" style="48" customWidth="1"/>
    <col min="7" max="7" width="11.875" style="48" customWidth="1"/>
    <col min="8" max="8" width="14.375" style="48" customWidth="1"/>
    <col min="9" max="9" width="33.375" style="48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4.25">
      <c r="C18" s="9" t="s">
        <v>1</v>
      </c>
      <c r="D18" s="9"/>
      <c r="E18" s="9"/>
      <c r="F18" s="9"/>
      <c r="G18" s="9"/>
      <c r="H18" s="9"/>
      <c r="I18" s="9"/>
    </row>
    <row r="19" spans="3:9" ht="12.75">
      <c r="C19" s="10" t="s">
        <v>2</v>
      </c>
      <c r="D19" s="10"/>
      <c r="E19" s="10"/>
      <c r="F19" s="10"/>
      <c r="G19" s="10"/>
      <c r="H19" s="10"/>
      <c r="I19" s="10"/>
    </row>
    <row r="20" spans="3:9" ht="12.75">
      <c r="C20" s="10" t="s">
        <v>3</v>
      </c>
      <c r="D20" s="10"/>
      <c r="E20" s="10"/>
      <c r="F20" s="10"/>
      <c r="G20" s="10"/>
      <c r="H20" s="10"/>
      <c r="I20" s="10"/>
    </row>
    <row r="21" spans="3:9" ht="6" customHeight="1" thickBot="1">
      <c r="C21" s="11"/>
      <c r="D21" s="11"/>
      <c r="E21" s="11"/>
      <c r="F21" s="11"/>
      <c r="G21" s="11"/>
      <c r="H21" s="11"/>
      <c r="I21" s="11"/>
    </row>
    <row r="22" spans="3:9" ht="37.5" customHeight="1" thickBot="1">
      <c r="C22" s="12" t="s">
        <v>4</v>
      </c>
      <c r="D22" s="13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3" t="s">
        <v>10</v>
      </c>
    </row>
    <row r="23" spans="3:9" ht="13.5" customHeight="1" thickBot="1">
      <c r="C23" s="15" t="s">
        <v>11</v>
      </c>
      <c r="D23" s="16"/>
      <c r="E23" s="16"/>
      <c r="F23" s="16"/>
      <c r="G23" s="16"/>
      <c r="H23" s="16"/>
      <c r="I23" s="17"/>
    </row>
    <row r="24" spans="3:9" ht="13.5" customHeight="1" thickBot="1">
      <c r="C24" s="18" t="s">
        <v>12</v>
      </c>
      <c r="D24" s="19">
        <v>129153.65</v>
      </c>
      <c r="E24" s="20">
        <v>1375343.24</v>
      </c>
      <c r="F24" s="20">
        <v>1328178.48</v>
      </c>
      <c r="G24" s="20">
        <v>1355895.8</v>
      </c>
      <c r="H24" s="20">
        <f>+D24+E24-F24</f>
        <v>176318.40999999992</v>
      </c>
      <c r="I24" s="21" t="s">
        <v>13</v>
      </c>
    </row>
    <row r="25" spans="3:9" ht="13.5" customHeight="1" thickBot="1">
      <c r="C25" s="18" t="s">
        <v>14</v>
      </c>
      <c r="D25" s="19">
        <v>34611.62999999995</v>
      </c>
      <c r="E25" s="22">
        <v>329211.28</v>
      </c>
      <c r="F25" s="22">
        <v>324983.93</v>
      </c>
      <c r="G25" s="20">
        <v>331645.82</v>
      </c>
      <c r="H25" s="20">
        <f>+D25+E25-F25</f>
        <v>38838.97999999998</v>
      </c>
      <c r="I25" s="23"/>
    </row>
    <row r="26" spans="3:9" ht="13.5" customHeight="1" thickBot="1">
      <c r="C26" s="18" t="s">
        <v>15</v>
      </c>
      <c r="D26" s="19">
        <v>19390.55</v>
      </c>
      <c r="E26" s="22">
        <v>236449.29</v>
      </c>
      <c r="F26" s="22">
        <v>232647.51</v>
      </c>
      <c r="G26" s="20">
        <f>232476.5</f>
        <v>232476.5</v>
      </c>
      <c r="H26" s="20">
        <f>+D26+E26-F26</f>
        <v>23192.329999999987</v>
      </c>
      <c r="I26" s="23"/>
    </row>
    <row r="27" spans="3:9" ht="13.5" customHeight="1" thickBot="1">
      <c r="C27" s="18" t="s">
        <v>16</v>
      </c>
      <c r="D27" s="19">
        <v>11388.28</v>
      </c>
      <c r="E27" s="22">
        <v>137996.73</v>
      </c>
      <c r="F27" s="22">
        <v>135618.71</v>
      </c>
      <c r="G27" s="20">
        <v>109260.14</v>
      </c>
      <c r="H27" s="20">
        <f>+D27+E27-F27</f>
        <v>13766.300000000017</v>
      </c>
      <c r="I27" s="23"/>
    </row>
    <row r="28" spans="3:9" ht="13.5" customHeight="1" thickBot="1">
      <c r="C28" s="18" t="s">
        <v>17</v>
      </c>
      <c r="D28" s="19">
        <v>-2091.94</v>
      </c>
      <c r="E28" s="22">
        <v>6450.77</v>
      </c>
      <c r="F28" s="22">
        <v>6184.73</v>
      </c>
      <c r="G28" s="20">
        <f>E28</f>
        <v>6450.77</v>
      </c>
      <c r="H28" s="20">
        <f>+D28+E28-F28</f>
        <v>-1825.8999999999996</v>
      </c>
      <c r="I28" s="24"/>
    </row>
    <row r="29" spans="3:9" ht="13.5" customHeight="1" thickBot="1">
      <c r="C29" s="18" t="s">
        <v>18</v>
      </c>
      <c r="D29" s="25">
        <f>SUM(D24:D28)</f>
        <v>192452.16999999993</v>
      </c>
      <c r="E29" s="25">
        <f>SUM(E24:E28)</f>
        <v>2085451.31</v>
      </c>
      <c r="F29" s="25">
        <f>SUM(F24:F28)</f>
        <v>2027613.3599999999</v>
      </c>
      <c r="G29" s="25">
        <f>SUM(G24:G28)</f>
        <v>2035729.03</v>
      </c>
      <c r="H29" s="25">
        <f>SUM(H24:H28)</f>
        <v>250290.1199999999</v>
      </c>
      <c r="I29" s="26"/>
    </row>
    <row r="30" spans="3:9" ht="13.5" customHeight="1" thickBot="1">
      <c r="C30" s="16" t="s">
        <v>19</v>
      </c>
      <c r="D30" s="16"/>
      <c r="E30" s="16"/>
      <c r="F30" s="16"/>
      <c r="G30" s="16"/>
      <c r="H30" s="16"/>
      <c r="I30" s="16"/>
    </row>
    <row r="31" spans="3:9" ht="38.25" customHeight="1" thickBot="1">
      <c r="C31" s="27" t="s">
        <v>4</v>
      </c>
      <c r="D31" s="13" t="s">
        <v>5</v>
      </c>
      <c r="E31" s="14" t="s">
        <v>6</v>
      </c>
      <c r="F31" s="14" t="s">
        <v>7</v>
      </c>
      <c r="G31" s="14" t="s">
        <v>8</v>
      </c>
      <c r="H31" s="14" t="s">
        <v>9</v>
      </c>
      <c r="I31" s="28" t="s">
        <v>20</v>
      </c>
    </row>
    <row r="32" spans="3:9" ht="13.5" customHeight="1" thickBot="1">
      <c r="C32" s="12" t="s">
        <v>21</v>
      </c>
      <c r="D32" s="29">
        <v>53448.97</v>
      </c>
      <c r="E32" s="30">
        <v>660320.85</v>
      </c>
      <c r="F32" s="30">
        <v>648728.47</v>
      </c>
      <c r="G32" s="30">
        <f>E32</f>
        <v>660320.85</v>
      </c>
      <c r="H32" s="30">
        <f>+D32+E32-F32</f>
        <v>65041.34999999998</v>
      </c>
      <c r="I32" s="31" t="s">
        <v>22</v>
      </c>
    </row>
    <row r="33" spans="3:9" ht="14.25" customHeight="1" thickBot="1">
      <c r="C33" s="18" t="s">
        <v>23</v>
      </c>
      <c r="D33" s="19">
        <v>10769.16</v>
      </c>
      <c r="E33" s="20">
        <v>136707.95</v>
      </c>
      <c r="F33" s="20">
        <v>133923.89</v>
      </c>
      <c r="G33" s="30">
        <v>54807.7</v>
      </c>
      <c r="H33" s="30">
        <f aca="true" t="shared" si="0" ref="H33:H40">+D33+E33-F33</f>
        <v>13553.220000000001</v>
      </c>
      <c r="I33" s="32"/>
    </row>
    <row r="34" spans="3:9" ht="13.5" customHeight="1" thickBot="1">
      <c r="C34" s="27" t="s">
        <v>24</v>
      </c>
      <c r="D34" s="33">
        <v>6775.799999999974</v>
      </c>
      <c r="E34" s="20">
        <v>0</v>
      </c>
      <c r="F34" s="20">
        <v>0</v>
      </c>
      <c r="G34" s="30"/>
      <c r="H34" s="30">
        <f t="shared" si="0"/>
        <v>6775.799999999974</v>
      </c>
      <c r="I34" s="34"/>
    </row>
    <row r="35" spans="3:9" ht="12.75" customHeight="1" hidden="1" thickBot="1">
      <c r="C35" s="18" t="s">
        <v>25</v>
      </c>
      <c r="D35" s="19">
        <v>0</v>
      </c>
      <c r="E35" s="20"/>
      <c r="F35" s="20"/>
      <c r="G35" s="30">
        <f aca="true" t="shared" si="1" ref="G35:G40">E35</f>
        <v>0</v>
      </c>
      <c r="H35" s="30">
        <f t="shared" si="0"/>
        <v>0</v>
      </c>
      <c r="I35" s="34" t="s">
        <v>26</v>
      </c>
    </row>
    <row r="36" spans="3:9" ht="13.5" customHeight="1" thickBot="1">
      <c r="C36" s="18" t="s">
        <v>27</v>
      </c>
      <c r="D36" s="19">
        <v>11966.96</v>
      </c>
      <c r="E36" s="20">
        <v>148725.75</v>
      </c>
      <c r="F36" s="20">
        <v>145698.04</v>
      </c>
      <c r="G36" s="30">
        <v>123131.18</v>
      </c>
      <c r="H36" s="30">
        <f t="shared" si="0"/>
        <v>14994.669999999984</v>
      </c>
      <c r="I36" s="35" t="s">
        <v>28</v>
      </c>
    </row>
    <row r="37" spans="3:9" ht="13.5" customHeight="1" thickBot="1">
      <c r="C37" s="18" t="s">
        <v>29</v>
      </c>
      <c r="D37" s="19">
        <v>638.45</v>
      </c>
      <c r="E37" s="22">
        <v>7862.95</v>
      </c>
      <c r="F37" s="22">
        <v>7714.73</v>
      </c>
      <c r="G37" s="30">
        <f t="shared" si="1"/>
        <v>7862.95</v>
      </c>
      <c r="H37" s="30">
        <f t="shared" si="0"/>
        <v>786.6700000000001</v>
      </c>
      <c r="I37" s="35" t="s">
        <v>30</v>
      </c>
    </row>
    <row r="38" spans="3:9" ht="13.5" customHeight="1" thickBot="1">
      <c r="C38" s="27" t="s">
        <v>31</v>
      </c>
      <c r="D38" s="19">
        <v>9700.929999999993</v>
      </c>
      <c r="E38" s="22">
        <v>92520.83</v>
      </c>
      <c r="F38" s="22">
        <v>91869.49</v>
      </c>
      <c r="G38" s="30">
        <f t="shared" si="1"/>
        <v>92520.83</v>
      </c>
      <c r="H38" s="30">
        <f t="shared" si="0"/>
        <v>10352.26999999999</v>
      </c>
      <c r="I38" s="34"/>
    </row>
    <row r="39" spans="3:9" ht="13.5" customHeight="1" thickBot="1">
      <c r="C39" s="27" t="s">
        <v>32</v>
      </c>
      <c r="D39" s="19">
        <v>0</v>
      </c>
      <c r="E39" s="22">
        <v>7018.6</v>
      </c>
      <c r="F39" s="22">
        <v>4802.2</v>
      </c>
      <c r="G39" s="30"/>
      <c r="H39" s="30">
        <f t="shared" si="0"/>
        <v>2216.4000000000005</v>
      </c>
      <c r="I39" s="34"/>
    </row>
    <row r="40" spans="3:9" ht="13.5" customHeight="1" thickBot="1">
      <c r="C40" s="18" t="s">
        <v>33</v>
      </c>
      <c r="D40" s="36">
        <v>4637.529999999992</v>
      </c>
      <c r="E40" s="22">
        <v>59549.37</v>
      </c>
      <c r="F40" s="22">
        <v>58426.99</v>
      </c>
      <c r="G40" s="30">
        <f t="shared" si="1"/>
        <v>59549.37</v>
      </c>
      <c r="H40" s="30">
        <f t="shared" si="0"/>
        <v>5759.909999999996</v>
      </c>
      <c r="I40" s="35" t="s">
        <v>34</v>
      </c>
    </row>
    <row r="41" spans="3:9" s="38" customFormat="1" ht="13.5" customHeight="1" thickBot="1">
      <c r="C41" s="18" t="s">
        <v>18</v>
      </c>
      <c r="D41" s="25">
        <f>SUM(D32:D40)</f>
        <v>97937.79999999996</v>
      </c>
      <c r="E41" s="25">
        <f>SUM(E32:E40)</f>
        <v>1112706.3</v>
      </c>
      <c r="F41" s="25">
        <f>SUM(F32:F40)</f>
        <v>1091163.81</v>
      </c>
      <c r="G41" s="25">
        <f>SUM(G32:G40)</f>
        <v>998192.8799999999</v>
      </c>
      <c r="H41" s="25">
        <f>SUM(H32:H40)</f>
        <v>119480.28999999992</v>
      </c>
      <c r="I41" s="37"/>
    </row>
    <row r="42" spans="3:9" ht="13.5" customHeight="1" thickBot="1">
      <c r="C42" s="39" t="s">
        <v>35</v>
      </c>
      <c r="D42" s="39"/>
      <c r="E42" s="39"/>
      <c r="F42" s="39"/>
      <c r="G42" s="39"/>
      <c r="H42" s="39"/>
      <c r="I42" s="39"/>
    </row>
    <row r="43" spans="3:9" ht="28.5" customHeight="1" thickBot="1">
      <c r="C43" s="40" t="s">
        <v>36</v>
      </c>
      <c r="D43" s="41" t="s">
        <v>37</v>
      </c>
      <c r="E43" s="42"/>
      <c r="F43" s="42"/>
      <c r="G43" s="42"/>
      <c r="H43" s="43"/>
      <c r="I43" s="44" t="s">
        <v>38</v>
      </c>
    </row>
    <row r="44" spans="3:9" ht="26.25" customHeight="1" thickBot="1">
      <c r="C44" s="40" t="s">
        <v>39</v>
      </c>
      <c r="D44" s="41" t="s">
        <v>40</v>
      </c>
      <c r="E44" s="42"/>
      <c r="F44" s="42"/>
      <c r="G44" s="42"/>
      <c r="H44" s="43"/>
      <c r="I44" s="45" t="s">
        <v>39</v>
      </c>
    </row>
    <row r="45" spans="3:8" ht="18.75" customHeight="1">
      <c r="C45" s="46" t="s">
        <v>41</v>
      </c>
      <c r="D45" s="46"/>
      <c r="E45" s="46"/>
      <c r="F45" s="46"/>
      <c r="G45" s="46"/>
      <c r="H45" s="47">
        <f>+H29+H41</f>
        <v>369770.4099999998</v>
      </c>
    </row>
    <row r="46" spans="3:4" ht="15">
      <c r="C46" s="49" t="s">
        <v>42</v>
      </c>
      <c r="D46" s="49"/>
    </row>
    <row r="47" ht="12.75" customHeight="1">
      <c r="C47" s="50" t="s">
        <v>43</v>
      </c>
    </row>
    <row r="48" spans="3:8" ht="12.75">
      <c r="C48" s="2"/>
      <c r="D48" s="2"/>
      <c r="E48" s="2"/>
      <c r="F48" s="2"/>
      <c r="G48" s="2"/>
      <c r="H48" s="2"/>
    </row>
    <row r="49" spans="4:8" ht="12.75">
      <c r="D49" s="51"/>
      <c r="E49" s="51"/>
      <c r="F49" s="51"/>
      <c r="G49" s="51"/>
      <c r="H49" s="51"/>
    </row>
  </sheetData>
  <sheetProtection/>
  <mergeCells count="11">
    <mergeCell ref="C30:I30"/>
    <mergeCell ref="I32:I33"/>
    <mergeCell ref="C42:I42"/>
    <mergeCell ref="D43:H43"/>
    <mergeCell ref="D44:H44"/>
    <mergeCell ref="C18:I18"/>
    <mergeCell ref="C19:I19"/>
    <mergeCell ref="C20:I20"/>
    <mergeCell ref="C21:I21"/>
    <mergeCell ref="C23:I23"/>
    <mergeCell ref="I24:I28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8"/>
  <sheetViews>
    <sheetView zoomScaleSheetLayoutView="120" zoomScalePageLayoutView="0" workbookViewId="0" topLeftCell="A10">
      <selection activeCell="D32" sqref="D32"/>
    </sheetView>
  </sheetViews>
  <sheetFormatPr defaultColWidth="9.00390625" defaultRowHeight="12.75"/>
  <cols>
    <col min="1" max="1" width="4.625" style="53" customWidth="1"/>
    <col min="2" max="2" width="12.375" style="53" customWidth="1"/>
    <col min="3" max="3" width="13.25390625" style="53" hidden="1" customWidth="1"/>
    <col min="4" max="4" width="12.125" style="53" customWidth="1"/>
    <col min="5" max="5" width="13.625" style="53" customWidth="1"/>
    <col min="6" max="6" width="13.25390625" style="53" customWidth="1"/>
    <col min="7" max="7" width="14.25390625" style="53" customWidth="1"/>
    <col min="8" max="8" width="15.125" style="53" customWidth="1"/>
    <col min="9" max="9" width="14.25390625" style="53" customWidth="1"/>
    <col min="10" max="16384" width="9.125" style="53" customWidth="1"/>
  </cols>
  <sheetData>
    <row r="13" spans="1:9" ht="15">
      <c r="A13" s="52" t="s">
        <v>44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 t="s">
        <v>45</v>
      </c>
      <c r="B14" s="52"/>
      <c r="C14" s="52"/>
      <c r="D14" s="52"/>
      <c r="E14" s="52"/>
      <c r="F14" s="52"/>
      <c r="G14" s="52"/>
      <c r="H14" s="52"/>
      <c r="I14" s="52"/>
    </row>
    <row r="15" spans="1:9" ht="15">
      <c r="A15" s="52" t="s">
        <v>46</v>
      </c>
      <c r="B15" s="52"/>
      <c r="C15" s="52"/>
      <c r="D15" s="52"/>
      <c r="E15" s="52"/>
      <c r="F15" s="52"/>
      <c r="G15" s="52"/>
      <c r="H15" s="52"/>
      <c r="I15" s="52"/>
    </row>
    <row r="16" spans="1:9" ht="60">
      <c r="A16" s="54" t="s">
        <v>47</v>
      </c>
      <c r="B16" s="54" t="s">
        <v>48</v>
      </c>
      <c r="C16" s="54" t="s">
        <v>49</v>
      </c>
      <c r="D16" s="54" t="s">
        <v>50</v>
      </c>
      <c r="E16" s="54" t="s">
        <v>51</v>
      </c>
      <c r="F16" s="55" t="s">
        <v>52</v>
      </c>
      <c r="G16" s="55" t="s">
        <v>53</v>
      </c>
      <c r="H16" s="54" t="s">
        <v>54</v>
      </c>
      <c r="I16" s="54" t="s">
        <v>55</v>
      </c>
    </row>
    <row r="17" spans="1:9" ht="15">
      <c r="A17" s="56" t="s">
        <v>56</v>
      </c>
      <c r="B17" s="57">
        <v>-41.18185</v>
      </c>
      <c r="C17" s="57"/>
      <c r="D17" s="57">
        <v>136.70795</v>
      </c>
      <c r="E17" s="57">
        <v>133.92389</v>
      </c>
      <c r="F17" s="57">
        <f>2.16+8.12916</f>
        <v>10.28916</v>
      </c>
      <c r="G17" s="57">
        <v>54.8</v>
      </c>
      <c r="H17" s="57">
        <v>13.55322</v>
      </c>
      <c r="I17" s="57">
        <f>B17+D17+F17-G17</f>
        <v>51.01526000000001</v>
      </c>
    </row>
    <row r="19" ht="15">
      <c r="A19" s="53" t="s">
        <v>57</v>
      </c>
    </row>
    <row r="20" ht="15">
      <c r="A20" s="53" t="s">
        <v>58</v>
      </c>
    </row>
    <row r="21" ht="15">
      <c r="A21" s="53" t="s">
        <v>59</v>
      </c>
    </row>
    <row r="22" ht="15">
      <c r="A22" s="53" t="s">
        <v>60</v>
      </c>
    </row>
    <row r="23" ht="15">
      <c r="A23" s="53" t="s">
        <v>61</v>
      </c>
    </row>
    <row r="24" ht="15">
      <c r="A24" s="53" t="s">
        <v>62</v>
      </c>
    </row>
    <row r="25" ht="15">
      <c r="A25" s="53" t="s">
        <v>63</v>
      </c>
    </row>
    <row r="26" ht="15">
      <c r="A26" s="53" t="s">
        <v>64</v>
      </c>
    </row>
    <row r="27" ht="15">
      <c r="A27" s="53" t="s">
        <v>65</v>
      </c>
    </row>
    <row r="28" spans="4:6" ht="15">
      <c r="D28" s="58"/>
      <c r="E28" s="58"/>
      <c r="F28" s="58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5.625" style="0" customWidth="1"/>
    <col min="2" max="2" width="23.25390625" style="0" customWidth="1"/>
    <col min="3" max="3" width="34.25390625" style="0" customWidth="1"/>
    <col min="4" max="4" width="19.25390625" style="0" customWidth="1"/>
    <col min="5" max="5" width="22.25390625" style="0" customWidth="1"/>
    <col min="6" max="6" width="24.7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59" t="s">
        <v>66</v>
      </c>
      <c r="B1" s="59"/>
      <c r="C1" s="59"/>
      <c r="D1" s="59"/>
      <c r="E1" s="59"/>
      <c r="F1" s="59"/>
      <c r="G1" s="59"/>
      <c r="H1" s="60"/>
    </row>
    <row r="2" spans="1:7" ht="29.25" customHeight="1" thickBot="1">
      <c r="A2" s="61"/>
      <c r="B2" s="61"/>
      <c r="C2" s="61"/>
      <c r="D2" s="61"/>
      <c r="E2" s="61"/>
      <c r="F2" s="61"/>
      <c r="G2" s="61"/>
    </row>
    <row r="3" spans="1:8" ht="13.5" hidden="1" thickBot="1">
      <c r="A3" s="62"/>
      <c r="B3" s="62"/>
      <c r="C3" s="63"/>
      <c r="D3" s="62"/>
      <c r="E3" s="62"/>
      <c r="F3" s="64" t="s">
        <v>67</v>
      </c>
      <c r="G3" s="65"/>
      <c r="H3" s="62"/>
    </row>
    <row r="4" spans="1:8" ht="12.75" hidden="1">
      <c r="A4" s="66" t="s">
        <v>68</v>
      </c>
      <c r="B4" s="66" t="s">
        <v>69</v>
      </c>
      <c r="C4" s="67" t="s">
        <v>70</v>
      </c>
      <c r="D4" s="66" t="s">
        <v>71</v>
      </c>
      <c r="E4" s="68" t="s">
        <v>72</v>
      </c>
      <c r="F4" s="68"/>
      <c r="G4" s="68"/>
      <c r="H4" s="68" t="s">
        <v>73</v>
      </c>
    </row>
    <row r="5" spans="1:8" ht="12.75" hidden="1">
      <c r="A5" s="66" t="s">
        <v>74</v>
      </c>
      <c r="B5" s="66"/>
      <c r="C5" s="69"/>
      <c r="D5" s="66" t="s">
        <v>75</v>
      </c>
      <c r="E5" s="66" t="s">
        <v>76</v>
      </c>
      <c r="F5" s="66" t="s">
        <v>77</v>
      </c>
      <c r="G5" s="66" t="s">
        <v>78</v>
      </c>
      <c r="H5" s="66"/>
    </row>
    <row r="6" spans="1:8" ht="12.75" hidden="1">
      <c r="A6" s="66"/>
      <c r="B6" s="66"/>
      <c r="C6" s="69"/>
      <c r="D6" s="66" t="s">
        <v>79</v>
      </c>
      <c r="E6" s="66"/>
      <c r="F6" s="66" t="s">
        <v>80</v>
      </c>
      <c r="G6" s="66" t="s">
        <v>81</v>
      </c>
      <c r="H6" s="70"/>
    </row>
    <row r="7" spans="1:8" ht="12.75" hidden="1">
      <c r="A7" s="70"/>
      <c r="B7" s="70"/>
      <c r="C7" s="71"/>
      <c r="D7" s="70"/>
      <c r="E7" s="70"/>
      <c r="F7" s="70"/>
      <c r="G7" s="66" t="s">
        <v>82</v>
      </c>
      <c r="H7" s="70"/>
    </row>
    <row r="8" spans="1:8" ht="13.5" hidden="1" thickBot="1">
      <c r="A8" s="72"/>
      <c r="B8" s="72"/>
      <c r="C8" s="73"/>
      <c r="D8" s="72"/>
      <c r="E8" s="72"/>
      <c r="F8" s="72"/>
      <c r="G8" s="72"/>
      <c r="H8" s="72"/>
    </row>
    <row r="9" spans="1:8" ht="8.25" customHeight="1" hidden="1">
      <c r="A9" s="62"/>
      <c r="B9" s="62"/>
      <c r="C9" s="63"/>
      <c r="D9" s="62"/>
      <c r="E9" s="63"/>
      <c r="F9" s="62"/>
      <c r="G9" s="62"/>
      <c r="H9" s="74"/>
    </row>
    <row r="10" spans="1:8" ht="12.75" hidden="1">
      <c r="A10" s="66">
        <v>1</v>
      </c>
      <c r="B10" s="70" t="s">
        <v>83</v>
      </c>
      <c r="C10" s="69" t="s">
        <v>84</v>
      </c>
      <c r="D10" s="66" t="s">
        <v>85</v>
      </c>
      <c r="E10" s="75"/>
      <c r="F10" s="76"/>
      <c r="G10" s="76">
        <f>+E10-F10</f>
        <v>0</v>
      </c>
      <c r="H10" s="77"/>
    </row>
    <row r="11" spans="1:8" ht="12.75" hidden="1">
      <c r="A11" s="66"/>
      <c r="B11" s="70"/>
      <c r="C11" s="69" t="s">
        <v>86</v>
      </c>
      <c r="D11" s="66" t="s">
        <v>87</v>
      </c>
      <c r="E11" s="75"/>
      <c r="F11" s="76"/>
      <c r="G11" s="76">
        <f>+E11-F11</f>
        <v>0</v>
      </c>
      <c r="H11" s="69"/>
    </row>
    <row r="12" spans="1:8" ht="12.75" hidden="1">
      <c r="A12" s="66"/>
      <c r="B12" s="70"/>
      <c r="C12" s="69" t="s">
        <v>88</v>
      </c>
      <c r="D12" s="66" t="s">
        <v>89</v>
      </c>
      <c r="E12" s="75"/>
      <c r="F12" s="76"/>
      <c r="G12" s="76">
        <f>+E12-F12</f>
        <v>0</v>
      </c>
      <c r="H12" s="69"/>
    </row>
    <row r="13" spans="1:7" ht="12.75" hidden="1">
      <c r="A13" s="70"/>
      <c r="B13" s="70"/>
      <c r="D13" s="70"/>
      <c r="E13" s="78"/>
      <c r="F13" s="79"/>
      <c r="G13" s="79"/>
    </row>
    <row r="14" spans="1:8" ht="12.75" hidden="1">
      <c r="A14" s="66"/>
      <c r="B14" s="70"/>
      <c r="C14" s="80" t="s">
        <v>90</v>
      </c>
      <c r="D14" s="81"/>
      <c r="E14" s="82">
        <f>SUM(E10:E13)</f>
        <v>0</v>
      </c>
      <c r="F14" s="83">
        <f>SUM(F10:F13)</f>
        <v>0</v>
      </c>
      <c r="G14" s="83">
        <f>SUM(G10:G13)</f>
        <v>0</v>
      </c>
      <c r="H14" s="77"/>
    </row>
    <row r="15" spans="1:8" ht="13.5" hidden="1" thickBot="1">
      <c r="A15" s="84"/>
      <c r="B15" s="72"/>
      <c r="C15" s="85"/>
      <c r="D15" s="84"/>
      <c r="E15" s="86"/>
      <c r="F15" s="87"/>
      <c r="G15" s="87"/>
      <c r="H15" s="88"/>
    </row>
    <row r="16" spans="1:8" ht="8.25" customHeight="1" hidden="1">
      <c r="A16" s="62"/>
      <c r="B16" s="74"/>
      <c r="C16" s="89"/>
      <c r="D16" s="90"/>
      <c r="E16" s="91"/>
      <c r="F16" s="92"/>
      <c r="G16" s="92"/>
      <c r="H16" s="93"/>
    </row>
    <row r="17" spans="1:8" ht="12.75" hidden="1">
      <c r="A17" s="70"/>
      <c r="B17" s="94" t="s">
        <v>18</v>
      </c>
      <c r="C17" s="95"/>
      <c r="D17" s="69"/>
      <c r="E17" s="96">
        <f>E14</f>
        <v>0</v>
      </c>
      <c r="F17" s="97">
        <f>+F14</f>
        <v>0</v>
      </c>
      <c r="G17" s="98">
        <f>+E17-F17</f>
        <v>0</v>
      </c>
      <c r="H17" s="77"/>
    </row>
    <row r="18" spans="1:8" ht="7.5" customHeight="1" hidden="1" thickBot="1">
      <c r="A18" s="72"/>
      <c r="B18" s="99"/>
      <c r="C18" s="100"/>
      <c r="D18" s="101"/>
      <c r="E18" s="84"/>
      <c r="F18" s="102"/>
      <c r="G18" s="102"/>
      <c r="H18" s="102"/>
    </row>
    <row r="20" spans="1:7" ht="48.75" customHeight="1">
      <c r="A20" s="103" t="s">
        <v>91</v>
      </c>
      <c r="B20" s="103" t="s">
        <v>92</v>
      </c>
      <c r="C20" s="103" t="s">
        <v>93</v>
      </c>
      <c r="D20" s="103" t="s">
        <v>94</v>
      </c>
      <c r="E20" s="104" t="s">
        <v>95</v>
      </c>
      <c r="F20" s="103" t="s">
        <v>96</v>
      </c>
      <c r="G20" s="105"/>
    </row>
    <row r="21" spans="1:7" ht="15">
      <c r="A21" s="106">
        <v>1</v>
      </c>
      <c r="B21" s="107">
        <v>6775.8</v>
      </c>
      <c r="C21" s="107"/>
      <c r="D21" s="107">
        <v>0</v>
      </c>
      <c r="E21" s="107"/>
      <c r="F21" s="107">
        <f>+B21+C21-D21</f>
        <v>6775.8</v>
      </c>
      <c r="G21" s="108"/>
    </row>
    <row r="23" spans="1:5" ht="51.75" customHeight="1">
      <c r="A23" s="103" t="s">
        <v>91</v>
      </c>
      <c r="B23" s="103" t="s">
        <v>97</v>
      </c>
      <c r="C23" s="103" t="s">
        <v>98</v>
      </c>
      <c r="D23" s="103" t="s">
        <v>99</v>
      </c>
      <c r="E23" s="103" t="s">
        <v>100</v>
      </c>
    </row>
    <row r="24" spans="1:5" ht="15">
      <c r="A24" s="109">
        <v>1</v>
      </c>
      <c r="B24" s="110">
        <v>3116.97</v>
      </c>
      <c r="C24" s="110">
        <f>+C21+E21</f>
        <v>0</v>
      </c>
      <c r="D24" s="110">
        <f>+F17*1000</f>
        <v>0</v>
      </c>
      <c r="E24" s="110">
        <f>B24+C24-D24</f>
        <v>3116.97</v>
      </c>
    </row>
    <row r="25" spans="1:5" ht="12.75">
      <c r="A25" s="71"/>
      <c r="B25" s="71"/>
      <c r="C25" s="75"/>
      <c r="D25" s="75"/>
      <c r="E25" s="69"/>
    </row>
    <row r="26" spans="2:6" ht="15">
      <c r="B26" s="111"/>
      <c r="F26" s="112" t="s">
        <v>101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2016-03-31T17:26:19Z</dcterms:created>
  <dcterms:modified xsi:type="dcterms:W3CDTF">2016-03-31T17:27:14Z</dcterms:modified>
  <cp:category/>
  <cp:version/>
  <cp:contentType/>
  <cp:contentStatus/>
</cp:coreProperties>
</file>