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Березовая8" sheetId="1" r:id="rId1"/>
    <sheet name="Березовая 8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34" i="1"/>
  <c r="K34" i="1"/>
  <c r="H35" i="1"/>
  <c r="H36" i="1"/>
  <c r="K36" i="1"/>
  <c r="H37" i="1"/>
  <c r="H38" i="1"/>
  <c r="D39" i="1"/>
  <c r="E39" i="1"/>
  <c r="F39" i="1"/>
  <c r="G39" i="1"/>
  <c r="H39" i="1"/>
  <c r="H52" i="1" s="1"/>
  <c r="D42" i="1"/>
  <c r="G42" i="1"/>
  <c r="G51" i="1" s="1"/>
  <c r="H42" i="1"/>
  <c r="J42" i="1"/>
  <c r="K42" i="1"/>
  <c r="H43" i="1"/>
  <c r="J43" i="1"/>
  <c r="H44" i="1"/>
  <c r="H45" i="1"/>
  <c r="H46" i="1"/>
  <c r="J46" i="1"/>
  <c r="K46" i="1"/>
  <c r="H47" i="1"/>
  <c r="G48" i="1"/>
  <c r="H48" i="1"/>
  <c r="J48" i="1"/>
  <c r="D49" i="1"/>
  <c r="G49" i="1"/>
  <c r="H49" i="1"/>
  <c r="G50" i="1"/>
  <c r="H50" i="1"/>
  <c r="D51" i="1"/>
  <c r="E51" i="1"/>
  <c r="F51" i="1"/>
  <c r="H51" i="1"/>
</calcChain>
</file>

<file path=xl/sharedStrings.xml><?xml version="1.0" encoding="utf-8"?>
<sst xmlns="http://schemas.openxmlformats.org/spreadsheetml/2006/main" count="67" uniqueCount="60">
  <si>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</si>
  <si>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</si>
  <si>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</si>
  <si>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4185,00 руб. </t>
  </si>
  <si>
    <t>Размещение Интернет оборудования</t>
  </si>
  <si>
    <t>Прочие поступления</t>
  </si>
  <si>
    <t>Общая задолженность по дому  на 01.01.2018г.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</si>
  <si>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</si>
  <si>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</si>
  <si>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</si>
  <si>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</si>
  <si>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</si>
  <si>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</si>
  <si>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</si>
  <si>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</si>
  <si>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</si>
  <si>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</si>
  <si>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</si>
  <si>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</si>
  <si>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</si>
  <si>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Н/2008-60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</si>
  <si>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</si>
  <si>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</si>
  <si>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</si>
  <si>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</si>
  <si>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</si>
  <si>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</si>
  <si>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</si>
  <si>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</si>
  <si>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</si>
  <si>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</si>
  <si>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</si>
  <si>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</si>
  <si>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</si>
  <si>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</si>
  <si>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</si>
  <si>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</si>
  <si>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</si>
  <si>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8  по ул. Березовая с 01.01.2016г. по 31.12.2016г.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</si>
  <si>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</si>
  <si>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</si>
  <si>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</si>
  <si>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аварийное обслуживание - 0.50т.р.</t>
  </si>
  <si>
    <t>смена стекол подъездных окон - 1.53</t>
  </si>
  <si>
    <t>прочее - 0.23 т.р.</t>
  </si>
  <si>
    <t>смена дверных приборов(проушин, установка замка) - 0.57т.р.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</si>
  <si>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</t>
    </r>
    <r>
      <rPr>
        <b/>
        <sz val="11"/>
        <color indexed="8"/>
        <rFont val="Calibri"/>
        <family val="2"/>
        <charset val="204"/>
      </rPr>
      <t>.83</t>
    </r>
    <r>
      <rPr>
        <sz val="11"/>
        <color indexed="8"/>
        <rFont val="Calibri"/>
        <family val="2"/>
        <charset val="204"/>
      </rPr>
      <t xml:space="preserve"> тыс.</t>
    </r>
    <r>
      <rPr>
        <sz val="11"/>
        <color indexed="8"/>
        <rFont val="Calibri"/>
        <family val="2"/>
        <charset val="204"/>
      </rPr>
      <t xml:space="preserve"> 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</si>
  <si>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</si>
  <si>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</si>
  <si>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</si>
  <si>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</si>
  <si>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</si>
  <si>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</si>
  <si>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</si>
  <si>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</si>
  <si>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</si>
  <si>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</si>
  <si>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8 по ул. Березовая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</si>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</sst>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top" wrapText="1"/>
    </xf>
    <xf numFmtId="4" fontId="9" fillId="0" borderId="0" xfId="0" applyNumberFormat="1" applyFont="1" applyFill="1"/>
    <xf numFmtId="0" fontId="10" fillId="0" borderId="0" xfId="0" applyFont="1" applyFill="1"/>
    <xf numFmtId="0" fontId="3" fillId="0" borderId="0" xfId="0" applyFont="1" applyFill="1"/>
    <xf numFmtId="0" fontId="6" fillId="0" borderId="4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11" fillId="0" borderId="6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4" fontId="11" fillId="0" borderId="4" xfId="0" applyNumberFormat="1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horizontal="right" vertical="top" wrapText="1"/>
    </xf>
    <xf numFmtId="0" fontId="14" fillId="0" borderId="5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7" fillId="0" borderId="7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6" xfId="0" applyFont="1" applyFill="1" applyBorder="1"/>
    <xf numFmtId="0" fontId="5" fillId="0" borderId="9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1"/>
    <xf numFmtId="0" fontId="1" fillId="0" borderId="0" xfId="1" applyFill="1"/>
    <xf numFmtId="0" fontId="19" fillId="0" borderId="0" xfId="1" applyFont="1" applyFill="1"/>
    <xf numFmtId="2" fontId="2" fillId="0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C32" workbookViewId="0">
      <selection activeCell="F63" sqref="F6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5703125" style="2" customWidth="1"/>
    <col min="4" max="4" width="13.7109375" style="2" customWidth="1"/>
    <col min="5" max="5" width="11" style="2" customWidth="1"/>
    <col min="6" max="6" width="11.5703125" style="2" customWidth="1"/>
    <col min="7" max="7" width="11.85546875" style="2" customWidth="1"/>
    <col min="8" max="8" width="14" style="2" customWidth="1"/>
    <col min="9" max="9" width="24.710937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50"/>
      <c r="D1" s="50"/>
      <c r="E1" s="50"/>
      <c r="F1" s="50"/>
      <c r="G1" s="50"/>
      <c r="H1" s="50"/>
      <c r="I1" s="50"/>
    </row>
    <row r="2" spans="3:9" ht="13.5" hidden="1" customHeight="1" thickBot="1" x14ac:dyDescent="0.25">
      <c r="C2" s="50"/>
      <c r="D2" s="50"/>
      <c r="E2" s="50" t="s">
        <v>41</v>
      </c>
      <c r="F2" s="50"/>
      <c r="G2" s="50"/>
      <c r="H2" s="50"/>
      <c r="I2" s="50"/>
    </row>
    <row r="3" spans="3:9" ht="13.5" hidden="1" customHeight="1" thickBot="1" x14ac:dyDescent="0.25">
      <c r="C3" s="49"/>
      <c r="D3" s="48"/>
      <c r="E3" s="47"/>
      <c r="F3" s="47"/>
      <c r="G3" s="47"/>
      <c r="H3" s="47"/>
      <c r="I3" s="46"/>
    </row>
    <row r="4" spans="3:9" ht="12.75" hidden="1" customHeight="1" x14ac:dyDescent="0.2">
      <c r="C4" s="45"/>
      <c r="D4" s="45"/>
      <c r="E4" s="4"/>
      <c r="F4" s="4"/>
      <c r="G4" s="4"/>
      <c r="H4" s="4"/>
      <c r="I4" s="4"/>
    </row>
    <row r="5" spans="3:9" ht="12.75" customHeight="1" x14ac:dyDescent="0.2">
      <c r="C5" s="45"/>
      <c r="D5" s="45"/>
      <c r="E5" s="4"/>
      <c r="F5" s="4"/>
      <c r="G5" s="4"/>
      <c r="H5" s="4"/>
      <c r="I5" s="4"/>
    </row>
    <row r="6" spans="3:9" ht="12.75" customHeight="1" x14ac:dyDescent="0.2">
      <c r="C6" s="45"/>
      <c r="D6" s="45"/>
      <c r="E6" s="4"/>
      <c r="F6" s="4"/>
      <c r="G6" s="4"/>
      <c r="H6" s="4"/>
      <c r="I6" s="4"/>
    </row>
    <row r="7" spans="3:9" ht="12.75" customHeight="1" x14ac:dyDescent="0.2">
      <c r="C7" s="45"/>
      <c r="D7" s="45"/>
      <c r="E7" s="4"/>
      <c r="F7" s="4"/>
      <c r="G7" s="4"/>
      <c r="H7" s="4"/>
      <c r="I7" s="4"/>
    </row>
    <row r="8" spans="3:9" ht="12.75" customHeight="1" x14ac:dyDescent="0.2">
      <c r="C8" s="45"/>
      <c r="D8" s="45"/>
      <c r="E8" s="4"/>
      <c r="F8" s="4"/>
      <c r="G8" s="4"/>
      <c r="H8" s="4"/>
      <c r="I8" s="4"/>
    </row>
    <row r="9" spans="3:9" ht="12.75" customHeight="1" x14ac:dyDescent="0.2">
      <c r="C9" s="45"/>
      <c r="D9" s="45"/>
      <c r="E9" s="4"/>
      <c r="F9" s="4"/>
      <c r="G9" s="4"/>
      <c r="H9" s="4"/>
      <c r="I9" s="4"/>
    </row>
    <row r="10" spans="3:9" ht="12.75" customHeight="1" x14ac:dyDescent="0.2">
      <c r="C10" s="45"/>
      <c r="D10" s="45"/>
      <c r="E10" s="4"/>
      <c r="F10" s="4"/>
      <c r="G10" s="4"/>
      <c r="H10" s="4"/>
      <c r="I10" s="4"/>
    </row>
    <row r="11" spans="3:9" ht="12.75" customHeight="1" x14ac:dyDescent="0.2">
      <c r="C11" s="45"/>
      <c r="D11" s="45"/>
      <c r="E11" s="4"/>
      <c r="F11" s="4"/>
      <c r="G11" s="4"/>
      <c r="H11" s="4"/>
      <c r="I11" s="4"/>
    </row>
    <row r="12" spans="3:9" ht="12.75" customHeight="1" x14ac:dyDescent="0.2">
      <c r="C12" s="45"/>
      <c r="D12" s="45"/>
      <c r="E12" s="4"/>
      <c r="F12" s="4"/>
      <c r="G12" s="4"/>
      <c r="H12" s="4"/>
      <c r="I12" s="4"/>
    </row>
    <row r="13" spans="3:9" ht="12.75" customHeight="1" x14ac:dyDescent="0.2">
      <c r="C13" s="45"/>
      <c r="D13" s="45"/>
      <c r="E13" s="4"/>
      <c r="F13" s="4"/>
      <c r="G13" s="4"/>
      <c r="H13" s="4"/>
      <c r="I13" s="4"/>
    </row>
    <row r="14" spans="3:9" ht="12.75" customHeight="1" x14ac:dyDescent="0.2">
      <c r="C14" s="45"/>
      <c r="D14" s="45"/>
      <c r="E14" s="4"/>
      <c r="F14" s="4"/>
      <c r="G14" s="4"/>
      <c r="H14" s="4"/>
      <c r="I14" s="4"/>
    </row>
    <row r="15" spans="3:9" ht="12.75" customHeight="1" x14ac:dyDescent="0.2">
      <c r="C15" s="45"/>
      <c r="D15" s="45"/>
      <c r="E15" s="4"/>
      <c r="F15" s="4"/>
      <c r="G15" s="4"/>
      <c r="H15" s="4"/>
      <c r="I15" s="4"/>
    </row>
    <row r="16" spans="3:9" ht="12.75" customHeight="1" x14ac:dyDescent="0.2">
      <c r="C16" s="45"/>
      <c r="D16" s="45"/>
      <c r="E16" s="4"/>
      <c r="F16" s="4"/>
      <c r="G16" s="4"/>
      <c r="H16" s="4"/>
      <c r="I16" s="4"/>
    </row>
    <row r="17" spans="3:9" ht="12.75" customHeight="1" x14ac:dyDescent="0.2">
      <c r="C17" s="45"/>
      <c r="E17" s="4"/>
      <c r="F17" s="4"/>
      <c r="G17" s="4"/>
      <c r="H17" s="4"/>
      <c r="I17" s="4"/>
    </row>
    <row r="18" spans="3:9" ht="12.75" customHeight="1" x14ac:dyDescent="0.2">
      <c r="C18" s="45"/>
      <c r="D18" s="45"/>
      <c r="E18" s="4"/>
      <c r="F18" s="4"/>
      <c r="G18" s="4"/>
      <c r="H18" s="4"/>
      <c r="I18" s="4"/>
    </row>
    <row r="19" spans="3:9" ht="12.75" customHeight="1" x14ac:dyDescent="0.2">
      <c r="C19" s="45"/>
      <c r="D19" s="45"/>
      <c r="E19" s="4"/>
      <c r="F19" s="4"/>
      <c r="G19" s="4"/>
      <c r="H19" s="4"/>
      <c r="I19" s="4"/>
    </row>
    <row r="20" spans="3:9" ht="12.75" customHeight="1" x14ac:dyDescent="0.2">
      <c r="C20" s="45"/>
      <c r="D20" s="45"/>
      <c r="E20" s="4"/>
      <c r="F20" s="4"/>
      <c r="G20" s="4"/>
      <c r="H20" s="4"/>
      <c r="I20" s="4"/>
    </row>
    <row r="21" spans="3:9" ht="12.75" customHeight="1" x14ac:dyDescent="0.2">
      <c r="C21" s="45"/>
      <c r="D21" s="45"/>
      <c r="E21" s="4"/>
      <c r="F21" s="4"/>
      <c r="G21" s="4"/>
      <c r="H21" s="4"/>
      <c r="I21" s="4"/>
    </row>
    <row r="22" spans="3:9" ht="12.75" customHeight="1" x14ac:dyDescent="0.2">
      <c r="C22" s="45"/>
      <c r="D22" s="45"/>
      <c r="E22" s="4"/>
      <c r="F22" s="4"/>
      <c r="G22" s="4"/>
      <c r="H22" s="4"/>
      <c r="I22" s="4"/>
    </row>
    <row r="23" spans="3:9" ht="12.75" customHeight="1" x14ac:dyDescent="0.2">
      <c r="C23" s="45"/>
      <c r="D23" s="45"/>
      <c r="E23" s="4"/>
      <c r="F23" s="4"/>
      <c r="G23" s="4"/>
      <c r="H23" s="4"/>
      <c r="I23" s="4"/>
    </row>
    <row r="24" spans="3:9" ht="12.75" customHeight="1" x14ac:dyDescent="0.2">
      <c r="C24" s="45"/>
      <c r="D24" s="45"/>
      <c r="E24" s="4"/>
      <c r="F24" s="4"/>
      <c r="G24" s="4"/>
      <c r="H24" s="4"/>
      <c r="I24" s="4"/>
    </row>
    <row r="25" spans="3:9" ht="12.75" customHeight="1" x14ac:dyDescent="0.2">
      <c r="C25" s="45"/>
      <c r="D25" s="45"/>
      <c r="E25" s="4"/>
      <c r="F25" s="4"/>
      <c r="G25" s="4"/>
      <c r="H25" s="4"/>
      <c r="I25" s="4"/>
    </row>
    <row r="26" spans="3:9" ht="12.75" customHeight="1" x14ac:dyDescent="0.2">
      <c r="C26" s="45"/>
      <c r="D26" s="45"/>
      <c r="E26" s="4"/>
      <c r="F26" s="4"/>
      <c r="G26" s="4"/>
      <c r="H26" s="4"/>
      <c r="I26" s="4"/>
    </row>
    <row r="27" spans="3:9" ht="12.75" customHeight="1" x14ac:dyDescent="0.2">
      <c r="C27" s="45"/>
      <c r="D27" s="45"/>
      <c r="E27" s="4"/>
      <c r="F27" s="4"/>
      <c r="G27" s="4"/>
      <c r="H27" s="4"/>
      <c r="I27" s="4"/>
    </row>
    <row r="28" spans="3:9" ht="14.25" x14ac:dyDescent="0.2">
      <c r="C28" s="44" t="s">
        <v>40</v>
      </c>
      <c r="D28" s="44"/>
      <c r="E28" s="44"/>
      <c r="F28" s="44"/>
      <c r="G28" s="44"/>
      <c r="H28" s="44"/>
      <c r="I28" s="44"/>
    </row>
    <row r="29" spans="3:9" x14ac:dyDescent="0.2">
      <c r="C29" s="43" t="s">
        <v>39</v>
      </c>
      <c r="D29" s="43"/>
      <c r="E29" s="43"/>
      <c r="F29" s="43"/>
      <c r="G29" s="43"/>
      <c r="H29" s="43"/>
      <c r="I29" s="43"/>
    </row>
    <row r="30" spans="3:9" x14ac:dyDescent="0.2">
      <c r="C30" s="43" t="s">
        <v>38</v>
      </c>
      <c r="D30" s="43"/>
      <c r="E30" s="43"/>
      <c r="F30" s="43"/>
      <c r="G30" s="43"/>
      <c r="H30" s="43"/>
      <c r="I30" s="43"/>
    </row>
    <row r="31" spans="3:9" ht="6" customHeight="1" thickBot="1" x14ac:dyDescent="0.25">
      <c r="C31" s="42"/>
      <c r="D31" s="42"/>
      <c r="E31" s="42"/>
      <c r="F31" s="42"/>
      <c r="G31" s="42"/>
      <c r="H31" s="42"/>
      <c r="I31" s="42"/>
    </row>
    <row r="32" spans="3:9" ht="48.75" customHeight="1" thickBot="1" x14ac:dyDescent="0.25">
      <c r="C32" s="31" t="s">
        <v>28</v>
      </c>
      <c r="D32" s="34" t="s">
        <v>27</v>
      </c>
      <c r="E32" s="33" t="s">
        <v>26</v>
      </c>
      <c r="F32" s="33" t="s">
        <v>25</v>
      </c>
      <c r="G32" s="33" t="s">
        <v>24</v>
      </c>
      <c r="H32" s="33" t="s">
        <v>23</v>
      </c>
      <c r="I32" s="34" t="s">
        <v>37</v>
      </c>
    </row>
    <row r="33" spans="3:11" ht="13.5" customHeight="1" thickBot="1" x14ac:dyDescent="0.25">
      <c r="C33" s="41" t="s">
        <v>36</v>
      </c>
      <c r="D33" s="35"/>
      <c r="E33" s="35"/>
      <c r="F33" s="35"/>
      <c r="G33" s="35"/>
      <c r="H33" s="35"/>
      <c r="I33" s="40"/>
    </row>
    <row r="34" spans="3:11" ht="13.5" customHeight="1" thickBot="1" x14ac:dyDescent="0.25">
      <c r="C34" s="17" t="s">
        <v>35</v>
      </c>
      <c r="D34" s="21">
        <v>71274.559999999998</v>
      </c>
      <c r="E34" s="24">
        <v>113465.82</v>
      </c>
      <c r="F34" s="24">
        <v>115989.14</v>
      </c>
      <c r="G34" s="24">
        <v>110750.82</v>
      </c>
      <c r="H34" s="24">
        <f>+D34+E34-F34</f>
        <v>68751.240000000005</v>
      </c>
      <c r="I34" s="39" t="s">
        <v>34</v>
      </c>
      <c r="K34" s="1">
        <f>51380.7+19910.56-16.7</f>
        <v>71274.559999999998</v>
      </c>
    </row>
    <row r="35" spans="3:11" ht="13.5" hidden="1" customHeight="1" thickBot="1" x14ac:dyDescent="0.25">
      <c r="C35" s="17" t="s">
        <v>33</v>
      </c>
      <c r="D35" s="21">
        <v>0</v>
      </c>
      <c r="E35" s="20"/>
      <c r="F35" s="20"/>
      <c r="G35" s="24"/>
      <c r="H35" s="24">
        <f>+D35+E35-F35</f>
        <v>0</v>
      </c>
      <c r="I35" s="38"/>
    </row>
    <row r="36" spans="3:11" ht="13.5" customHeight="1" thickBot="1" x14ac:dyDescent="0.25">
      <c r="C36" s="17" t="s">
        <v>32</v>
      </c>
      <c r="D36" s="21">
        <v>7354.4799999999959</v>
      </c>
      <c r="E36" s="20">
        <v>45872.28</v>
      </c>
      <c r="F36" s="20">
        <v>43005.83</v>
      </c>
      <c r="G36" s="24"/>
      <c r="H36" s="24">
        <f>+D36+E36-F36</f>
        <v>10220.929999999993</v>
      </c>
      <c r="I36" s="38"/>
      <c r="K36" s="1">
        <f>7366.95-12.47</f>
        <v>7354.48</v>
      </c>
    </row>
    <row r="37" spans="3:11" ht="13.5" customHeight="1" thickBot="1" x14ac:dyDescent="0.25">
      <c r="C37" s="17" t="s">
        <v>31</v>
      </c>
      <c r="D37" s="21">
        <v>-933.74999999999773</v>
      </c>
      <c r="E37" s="20">
        <v>2784.73</v>
      </c>
      <c r="F37" s="20">
        <v>-271.12</v>
      </c>
      <c r="G37" s="24"/>
      <c r="H37" s="24">
        <f>+D37+E37-F37</f>
        <v>2122.1000000000022</v>
      </c>
      <c r="I37" s="38"/>
    </row>
    <row r="38" spans="3:11" ht="13.5" customHeight="1" thickBot="1" x14ac:dyDescent="0.25">
      <c r="C38" s="17" t="s">
        <v>30</v>
      </c>
      <c r="D38" s="21">
        <v>215.71000000000004</v>
      </c>
      <c r="E38" s="20"/>
      <c r="F38" s="20">
        <v>21.87</v>
      </c>
      <c r="G38" s="24"/>
      <c r="H38" s="24">
        <f>+D38+E38-F38</f>
        <v>193.84000000000003</v>
      </c>
      <c r="I38" s="37"/>
    </row>
    <row r="39" spans="3:11" ht="13.5" customHeight="1" thickBot="1" x14ac:dyDescent="0.25">
      <c r="C39" s="17" t="s">
        <v>7</v>
      </c>
      <c r="D39" s="16">
        <f>SUM(D34:D38)</f>
        <v>77911</v>
      </c>
      <c r="E39" s="16">
        <f>SUM(E34:E38)</f>
        <v>162122.83000000002</v>
      </c>
      <c r="F39" s="16">
        <f>SUM(F34:F38)</f>
        <v>158745.72</v>
      </c>
      <c r="G39" s="16">
        <f>SUM(G34:G38)</f>
        <v>110750.82</v>
      </c>
      <c r="H39" s="16">
        <f>SUM(H34:H38)</f>
        <v>81288.11</v>
      </c>
      <c r="I39" s="36"/>
    </row>
    <row r="40" spans="3:11" ht="13.5" customHeight="1" thickBot="1" x14ac:dyDescent="0.25">
      <c r="C40" s="35" t="s">
        <v>29</v>
      </c>
      <c r="D40" s="35"/>
      <c r="E40" s="35"/>
      <c r="F40" s="35"/>
      <c r="G40" s="35"/>
      <c r="H40" s="35"/>
      <c r="I40" s="35"/>
    </row>
    <row r="41" spans="3:11" ht="50.25" customHeight="1" thickBot="1" x14ac:dyDescent="0.25">
      <c r="C41" s="31" t="s">
        <v>28</v>
      </c>
      <c r="D41" s="34" t="s">
        <v>27</v>
      </c>
      <c r="E41" s="33" t="s">
        <v>26</v>
      </c>
      <c r="F41" s="33" t="s">
        <v>25</v>
      </c>
      <c r="G41" s="33" t="s">
        <v>24</v>
      </c>
      <c r="H41" s="33" t="s">
        <v>23</v>
      </c>
      <c r="I41" s="32" t="s">
        <v>22</v>
      </c>
    </row>
    <row r="42" spans="3:11" ht="19.5" customHeight="1" thickBot="1" x14ac:dyDescent="0.25">
      <c r="C42" s="31" t="s">
        <v>21</v>
      </c>
      <c r="D42" s="30">
        <f>37924.6-583.25+0.42</f>
        <v>37341.769999999997</v>
      </c>
      <c r="E42" s="19">
        <v>96560.28</v>
      </c>
      <c r="F42" s="19">
        <v>95736.63</v>
      </c>
      <c r="G42" s="19">
        <f>+E42</f>
        <v>96560.28</v>
      </c>
      <c r="H42" s="19">
        <f>+D42+E42-F42</f>
        <v>38165.419999999984</v>
      </c>
      <c r="I42" s="29" t="s">
        <v>20</v>
      </c>
      <c r="J42" s="28">
        <f>12.07+34.04+29609.46-D42</f>
        <v>-7686.1999999999971</v>
      </c>
      <c r="K42" s="28">
        <f>149.46-0.1+433.79-0.32+37348.77-7-H42</f>
        <v>-240.81999999998516</v>
      </c>
    </row>
    <row r="43" spans="3:11" ht="17.25" customHeight="1" thickBot="1" x14ac:dyDescent="0.25">
      <c r="C43" s="17" t="s">
        <v>19</v>
      </c>
      <c r="D43" s="21">
        <v>9510.84</v>
      </c>
      <c r="E43" s="24">
        <v>23243.4</v>
      </c>
      <c r="F43" s="24">
        <v>22695.95</v>
      </c>
      <c r="G43" s="19">
        <v>2833.21</v>
      </c>
      <c r="H43" s="19">
        <f>+D43+E43-F43</f>
        <v>10058.290000000001</v>
      </c>
      <c r="I43" s="27"/>
      <c r="J43" s="1">
        <f>9512.53-1.69</f>
        <v>9510.84</v>
      </c>
    </row>
    <row r="44" spans="3:11" ht="13.5" customHeight="1" thickBot="1" x14ac:dyDescent="0.25">
      <c r="C44" s="23" t="s">
        <v>18</v>
      </c>
      <c r="D44" s="26">
        <v>1316.5200000000013</v>
      </c>
      <c r="E44" s="24"/>
      <c r="F44" s="24">
        <v>697.5</v>
      </c>
      <c r="G44" s="19"/>
      <c r="H44" s="19">
        <f>+D44+E44-F44</f>
        <v>619.02000000000135</v>
      </c>
      <c r="I44" s="25"/>
    </row>
    <row r="45" spans="3:11" ht="12.75" hidden="1" customHeight="1" thickBot="1" x14ac:dyDescent="0.25">
      <c r="C45" s="17" t="s">
        <v>17</v>
      </c>
      <c r="D45" s="21">
        <v>0</v>
      </c>
      <c r="E45" s="24"/>
      <c r="F45" s="24"/>
      <c r="G45" s="19"/>
      <c r="H45" s="19">
        <f>+D45+E45-F45</f>
        <v>0</v>
      </c>
      <c r="I45" s="25" t="s">
        <v>16</v>
      </c>
    </row>
    <row r="46" spans="3:11" ht="28.5" customHeight="1" thickBot="1" x14ac:dyDescent="0.25">
      <c r="C46" s="17" t="s">
        <v>15</v>
      </c>
      <c r="D46" s="21">
        <v>8556.1299999999974</v>
      </c>
      <c r="E46" s="24">
        <v>25292.99</v>
      </c>
      <c r="F46" s="24">
        <v>23760.34</v>
      </c>
      <c r="G46" s="19">
        <v>41431.879999999997</v>
      </c>
      <c r="H46" s="19">
        <f>+D46+E46-F46</f>
        <v>10088.779999999995</v>
      </c>
      <c r="I46" s="18" t="s">
        <v>14</v>
      </c>
      <c r="J46" s="1">
        <f>3001.43+2637.58</f>
        <v>5639.01</v>
      </c>
      <c r="K46" s="1">
        <f>2667.77+3252.61+2637.58-1.83</f>
        <v>8556.1299999999992</v>
      </c>
    </row>
    <row r="47" spans="3:11" ht="13.5" hidden="1" customHeight="1" thickBot="1" x14ac:dyDescent="0.25">
      <c r="C47" s="17" t="s">
        <v>13</v>
      </c>
      <c r="D47" s="21">
        <v>0</v>
      </c>
      <c r="E47" s="22"/>
      <c r="F47" s="22"/>
      <c r="G47" s="19"/>
      <c r="H47" s="19">
        <f>+D47+E47-F47</f>
        <v>0</v>
      </c>
      <c r="I47" s="18" t="s">
        <v>12</v>
      </c>
    </row>
    <row r="48" spans="3:11" ht="13.5" customHeight="1" thickBot="1" x14ac:dyDescent="0.25">
      <c r="C48" s="23" t="s">
        <v>11</v>
      </c>
      <c r="D48" s="21">
        <v>5206.3600000000006</v>
      </c>
      <c r="E48" s="22">
        <v>9354.39</v>
      </c>
      <c r="F48" s="22">
        <v>9622.4500000000007</v>
      </c>
      <c r="G48" s="19">
        <f>+E48</f>
        <v>9354.39</v>
      </c>
      <c r="H48" s="19">
        <f>+D48+E48-F48</f>
        <v>4938.2999999999993</v>
      </c>
      <c r="I48" s="18"/>
      <c r="J48" s="1">
        <f>5207.16-0.8</f>
        <v>5206.3599999999997</v>
      </c>
    </row>
    <row r="49" spans="3:9" ht="13.5" customHeight="1" thickBot="1" x14ac:dyDescent="0.25">
      <c r="C49" s="23" t="s">
        <v>10</v>
      </c>
      <c r="D49" s="21">
        <f>583.25-0.42</f>
        <v>582.83000000000004</v>
      </c>
      <c r="E49" s="22">
        <v>4454.3999999999996</v>
      </c>
      <c r="F49" s="22">
        <v>4053.93</v>
      </c>
      <c r="G49" s="19">
        <f>+E49</f>
        <v>4454.3999999999996</v>
      </c>
      <c r="H49" s="19">
        <f>+D49+E49-F49</f>
        <v>983.29999999999973</v>
      </c>
      <c r="I49" s="18"/>
    </row>
    <row r="50" spans="3:9" ht="13.5" customHeight="1" thickBot="1" x14ac:dyDescent="0.25">
      <c r="C50" s="17" t="s">
        <v>9</v>
      </c>
      <c r="D50" s="21">
        <v>2127.0200000000004</v>
      </c>
      <c r="E50" s="20">
        <v>5186.6400000000003</v>
      </c>
      <c r="F50" s="20">
        <v>5104.55</v>
      </c>
      <c r="G50" s="19">
        <f>+E50</f>
        <v>5186.6400000000003</v>
      </c>
      <c r="H50" s="19">
        <f>+D50+E50-F50</f>
        <v>2209.1100000000006</v>
      </c>
      <c r="I50" s="18" t="s">
        <v>8</v>
      </c>
    </row>
    <row r="51" spans="3:9" s="14" customFormat="1" ht="13.5" customHeight="1" thickBot="1" x14ac:dyDescent="0.25">
      <c r="C51" s="17" t="s">
        <v>7</v>
      </c>
      <c r="D51" s="16">
        <f>SUM(D42:D50)</f>
        <v>64641.47</v>
      </c>
      <c r="E51" s="16">
        <f>SUM(E42:E50)</f>
        <v>164092.1</v>
      </c>
      <c r="F51" s="16">
        <f>SUM(F42:F50)</f>
        <v>161671.35</v>
      </c>
      <c r="G51" s="16">
        <f>SUM(G42:G50)</f>
        <v>159820.80000000002</v>
      </c>
      <c r="H51" s="16">
        <f>SUM(H42:H50)</f>
        <v>67062.219999999987</v>
      </c>
      <c r="I51" s="15"/>
    </row>
    <row r="52" spans="3:9" ht="18" customHeight="1" thickBot="1" x14ac:dyDescent="0.35">
      <c r="C52" s="13" t="s">
        <v>6</v>
      </c>
      <c r="D52" s="13"/>
      <c r="E52" s="13"/>
      <c r="F52" s="13"/>
      <c r="G52" s="13"/>
      <c r="H52" s="12">
        <f>+H39+H51</f>
        <v>148350.32999999999</v>
      </c>
    </row>
    <row r="53" spans="3:9" ht="13.5" customHeight="1" thickBot="1" x14ac:dyDescent="0.25">
      <c r="C53" s="11" t="s">
        <v>5</v>
      </c>
      <c r="D53" s="11"/>
      <c r="E53" s="11"/>
      <c r="F53" s="11"/>
      <c r="G53" s="11"/>
      <c r="H53" s="11"/>
      <c r="I53" s="11"/>
    </row>
    <row r="54" spans="3:9" ht="26.25" customHeight="1" thickBot="1" x14ac:dyDescent="0.25">
      <c r="C54" s="10" t="s">
        <v>4</v>
      </c>
      <c r="D54" s="9" t="s">
        <v>3</v>
      </c>
      <c r="E54" s="9"/>
      <c r="F54" s="9"/>
      <c r="G54" s="9"/>
      <c r="H54" s="9"/>
      <c r="I54" s="8" t="s">
        <v>2</v>
      </c>
    </row>
    <row r="55" spans="3:9" ht="15" x14ac:dyDescent="0.25">
      <c r="C55" s="7" t="s">
        <v>1</v>
      </c>
      <c r="D55" s="7"/>
    </row>
    <row r="56" spans="3:9" ht="26.25" customHeight="1" x14ac:dyDescent="0.2">
      <c r="C56" s="6" t="s">
        <v>0</v>
      </c>
      <c r="D56" s="5"/>
      <c r="E56" s="4"/>
      <c r="F56" s="4"/>
      <c r="G56" s="4"/>
      <c r="H56" s="4"/>
      <c r="I56" s="4"/>
    </row>
    <row r="57" spans="3:9" hidden="1" x14ac:dyDescent="0.2"/>
    <row r="58" spans="3:9" x14ac:dyDescent="0.2">
      <c r="D58" s="3"/>
      <c r="E58" s="3"/>
      <c r="F58" s="3"/>
    </row>
    <row r="60" spans="3:9" x14ac:dyDescent="0.2">
      <c r="D60" s="3"/>
    </row>
    <row r="61" spans="3:9" x14ac:dyDescent="0.2">
      <c r="H61" s="3"/>
    </row>
  </sheetData>
  <mergeCells count="10">
    <mergeCell ref="C53:I53"/>
    <mergeCell ref="D54:H54"/>
    <mergeCell ref="I42:I43"/>
    <mergeCell ref="I34:I38"/>
    <mergeCell ref="C28:I28"/>
    <mergeCell ref="C29:I29"/>
    <mergeCell ref="C40:I40"/>
    <mergeCell ref="C33:I33"/>
    <mergeCell ref="C31:I31"/>
    <mergeCell ref="C30:I3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3"/>
  <sheetViews>
    <sheetView topLeftCell="A13" zoomScaleNormal="100" zoomScaleSheetLayoutView="120" workbookViewId="0">
      <selection activeCell="G26" sqref="G26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3.7109375" style="51" customWidth="1"/>
    <col min="10" max="16384" width="9.140625" style="51"/>
  </cols>
  <sheetData>
    <row r="13" spans="1:9" x14ac:dyDescent="0.25">
      <c r="A13" s="59" t="s">
        <v>59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 t="s">
        <v>58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 t="s">
        <v>57</v>
      </c>
      <c r="B15" s="59"/>
      <c r="C15" s="59"/>
      <c r="D15" s="59"/>
      <c r="E15" s="59"/>
      <c r="F15" s="59"/>
      <c r="G15" s="59"/>
      <c r="H15" s="59"/>
      <c r="I15" s="59"/>
    </row>
    <row r="16" spans="1:9" ht="60" x14ac:dyDescent="0.25">
      <c r="A16" s="57" t="s">
        <v>56</v>
      </c>
      <c r="B16" s="57" t="s">
        <v>55</v>
      </c>
      <c r="C16" s="57" t="s">
        <v>54</v>
      </c>
      <c r="D16" s="57" t="s">
        <v>53</v>
      </c>
      <c r="E16" s="57" t="s">
        <v>52</v>
      </c>
      <c r="F16" s="58" t="s">
        <v>51</v>
      </c>
      <c r="G16" s="58" t="s">
        <v>50</v>
      </c>
      <c r="H16" s="57" t="s">
        <v>49</v>
      </c>
      <c r="I16" s="57" t="s">
        <v>48</v>
      </c>
    </row>
    <row r="17" spans="1:9" x14ac:dyDescent="0.25">
      <c r="A17" s="56" t="s">
        <v>47</v>
      </c>
      <c r="B17" s="55">
        <v>30.465050000000002</v>
      </c>
      <c r="C17" s="54"/>
      <c r="D17" s="54">
        <v>23.243400000000001</v>
      </c>
      <c r="E17" s="54">
        <v>22.69595</v>
      </c>
      <c r="F17" s="54">
        <v>4.1849999999999996</v>
      </c>
      <c r="G17" s="54">
        <v>2.8332099999999998</v>
      </c>
      <c r="H17" s="54">
        <v>10.05829</v>
      </c>
      <c r="I17" s="54">
        <f>B17+D17+F17-G17</f>
        <v>55.06024</v>
      </c>
    </row>
    <row r="19" spans="1:9" x14ac:dyDescent="0.25">
      <c r="A19" s="51" t="s">
        <v>46</v>
      </c>
    </row>
    <row r="20" spans="1:9" x14ac:dyDescent="0.25">
      <c r="A20" s="51" t="s">
        <v>45</v>
      </c>
    </row>
    <row r="21" spans="1:9" s="52" customFormat="1" x14ac:dyDescent="0.25">
      <c r="A21" s="53" t="s">
        <v>44</v>
      </c>
    </row>
    <row r="22" spans="1:9" x14ac:dyDescent="0.25">
      <c r="A22" s="51" t="s">
        <v>43</v>
      </c>
    </row>
    <row r="23" spans="1:9" x14ac:dyDescent="0.25">
      <c r="A23" s="51" t="s">
        <v>42</v>
      </c>
    </row>
  </sheetData>
  <mergeCells count="3">
    <mergeCell ref="A15:I15"/>
    <mergeCell ref="A13:I13"/>
    <mergeCell ref="A14:I1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Березовая8</vt:lpstr>
      <vt:lpstr>Березовая 8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2018-04-02T06:55:01Z</dcterms:created>
  <dcterms:modified xsi:type="dcterms:W3CDTF">2018-04-02T06:56:11Z</dcterms:modified>
</cp:coreProperties>
</file>