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7\Общие отчеты 2017 на сайт\"/>
    </mc:Choice>
  </mc:AlternateContent>
  <bookViews>
    <workbookView xWindow="0" yWindow="0" windowWidth="19200" windowHeight="13470"/>
  </bookViews>
  <sheets>
    <sheet name="ЧР70" sheetId="2" r:id="rId1"/>
    <sheet name="ЧР 70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2" l="1"/>
  <c r="K29" i="2"/>
  <c r="H30" i="2"/>
  <c r="K30" i="2"/>
  <c r="H31" i="2"/>
  <c r="H32" i="2"/>
  <c r="K32" i="2"/>
  <c r="H33" i="2"/>
  <c r="K33" i="2"/>
  <c r="D34" i="2"/>
  <c r="E34" i="2"/>
  <c r="F34" i="2"/>
  <c r="G34" i="2"/>
  <c r="H34" i="2"/>
  <c r="H47" i="2" s="1"/>
  <c r="D37" i="2"/>
  <c r="G37" i="2"/>
  <c r="G46" i="2" s="1"/>
  <c r="H37" i="2"/>
  <c r="J37" i="2"/>
  <c r="K37" i="2"/>
  <c r="H38" i="2"/>
  <c r="H39" i="2"/>
  <c r="H40" i="2"/>
  <c r="H41" i="2"/>
  <c r="J41" i="2"/>
  <c r="K41" i="2"/>
  <c r="G43" i="2"/>
  <c r="H43" i="2"/>
  <c r="G44" i="2"/>
  <c r="H44" i="2"/>
  <c r="G45" i="2"/>
  <c r="H45" i="2"/>
  <c r="D46" i="2"/>
  <c r="E46" i="2"/>
  <c r="F46" i="2"/>
  <c r="H46" i="2"/>
  <c r="H17" i="1"/>
  <c r="I17" i="1"/>
</calcChain>
</file>

<file path=xl/sharedStrings.xml><?xml version="1.0" encoding="utf-8"?>
<sst xmlns="http://schemas.openxmlformats.org/spreadsheetml/2006/main" count="67" uniqueCount="60">
  <si>
    <t>прочее - 0.02 т.р.</t>
  </si>
  <si>
    <t>ремонт кровли - 0.07 т.р.</t>
  </si>
  <si>
    <t>ГВС- промывка - 1.15 т.р.</t>
  </si>
  <si>
    <t>смена соединений на трубопроводе ХВС, ГВС - 0.13 т.р.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</si>
  <si>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>1.</t>
    </r>
    <r>
      <rPr>
        <b/>
        <sz val="11"/>
        <color indexed="8"/>
        <rFont val="Calibri"/>
        <family val="2"/>
        <charset val="204"/>
      </rPr>
      <t xml:space="preserve">37 </t>
    </r>
    <r>
      <rPr>
        <sz val="11"/>
        <color theme="1"/>
        <rFont val="Calibri"/>
        <family val="2"/>
        <charset val="204"/>
        <scheme val="minor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</si>
  <si>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</si>
  <si>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</si>
  <si>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01.01.2018г.,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</si>
  <si>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</si>
  <si>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</si>
  <si>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</si>
  <si>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</si>
  <si>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</si>
  <si>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01.01.2017г., тыс.руб.</t>
  </si>
  <si>
    <t>№                             п/п</t>
  </si>
  <si>
    <t>№ 70 по мкр. Черная Речка с 01.01.2017г. по 31.12.2017г.</t>
  </si>
  <si>
    <t>по выполнению плана текущего ремонта жилого дома</t>
  </si>
  <si>
    <t>ОТЧЕТ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</si>
  <si>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</si>
  <si>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Надеемся на дальнейшее сотрудничество. Администрация ООО "УЮТ-СЕРВИС"</t>
  </si>
  <si>
    <t>ООО "ГМК"</t>
  </si>
  <si>
    <t>Поступило за размещение интернет оборудования  от ООО "ГМК" 4185,00 руб.</t>
  </si>
  <si>
    <t>Размещение Интернет оборудования</t>
  </si>
  <si>
    <t>Прочие поступления</t>
  </si>
  <si>
    <t>Общая задолженность по дому  на 01.01.2018г.</t>
  </si>
  <si>
    <t>Итого</t>
  </si>
  <si>
    <t xml:space="preserve"> ООО"Энерго-Сервис"</t>
  </si>
  <si>
    <t>т/о узлов учета теп/энергии</t>
  </si>
  <si>
    <t>электр под</t>
  </si>
  <si>
    <t>услуги расчетно-кассовой службы</t>
  </si>
  <si>
    <t>ОАО "Леноблгаз"</t>
  </si>
  <si>
    <t>т/о внутридомового газ/ оборудования</t>
  </si>
  <si>
    <t xml:space="preserve"> ООО УК "Житель", ООО "Леноблстрой"</t>
  </si>
  <si>
    <t>Вывоз ТБО и  КГО</t>
  </si>
  <si>
    <t>ООО "СЗЛК", ООО ИЦ "Ликон", ОАО "ПСК"</t>
  </si>
  <si>
    <t>Лифт</t>
  </si>
  <si>
    <t>Капитальный ремонт</t>
  </si>
  <si>
    <t>Текущий ремонт</t>
  </si>
  <si>
    <t>ООО "Уют-Сервис", договор управления № Н/2008-32 от 01.05.2008г.</t>
  </si>
  <si>
    <t>Упр. и сод.общего им-ва</t>
  </si>
  <si>
    <t>Наименование подрядчика</t>
  </si>
  <si>
    <t>Задолженность населения на 01.01.2018г. (руб.)</t>
  </si>
  <si>
    <t>Перечислено поставщику услуг в 2017г. (руб.)</t>
  </si>
  <si>
    <t>Поступило в счет оплаты в 2017г. (руб.)</t>
  </si>
  <si>
    <t>Начислено населению за 2017г. (руб.)</t>
  </si>
  <si>
    <t>Задолженность населения на 01.01.2017г.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</si>
  <si>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</si>
  <si>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</si>
  <si>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</si>
  <si>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</si>
  <si>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</si>
  <si>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</si>
  <si>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ООО"Научно-технический центр "Энергия",  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</si>
  <si>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</si>
  <si>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</si>
  <si>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</si>
  <si>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>имущества жилого дома № 70 по мкр. Черная Речка с 01.01.2017г. по 31.12.2017г.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</si>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</sst>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7">
    <xf numFmtId="0" fontId="0" fillId="0" borderId="0" xfId="0"/>
    <xf numFmtId="0" fontId="0" fillId="0" borderId="0" xfId="0" applyBorder="1"/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1" applyFill="1"/>
    <xf numFmtId="0" fontId="4" fillId="0" borderId="0" xfId="1" applyFont="1" applyFill="1"/>
    <xf numFmtId="4" fontId="4" fillId="0" borderId="0" xfId="1" applyNumberFormat="1" applyFont="1" applyFill="1"/>
    <xf numFmtId="4" fontId="5" fillId="0" borderId="0" xfId="1" applyNumberFormat="1" applyFont="1" applyFill="1"/>
    <xf numFmtId="0" fontId="5" fillId="0" borderId="0" xfId="1" applyFont="1" applyFill="1"/>
    <xf numFmtId="0" fontId="6" fillId="0" borderId="0" xfId="1" applyFont="1" applyFill="1"/>
    <xf numFmtId="0" fontId="6" fillId="0" borderId="2" xfId="1" applyFont="1" applyFill="1" applyBorder="1" applyAlignment="1">
      <alignment horizontal="center" vertical="top" wrapText="1"/>
    </xf>
    <xf numFmtId="0" fontId="3" fillId="0" borderId="3" xfId="1" applyFill="1" applyBorder="1" applyAlignment="1">
      <alignment horizontal="center" vertical="top" wrapText="1"/>
    </xf>
    <xf numFmtId="0" fontId="3" fillId="0" borderId="4" xfId="1" applyFill="1" applyBorder="1" applyAlignment="1">
      <alignment horizontal="center" vertical="top" wrapText="1"/>
    </xf>
    <xf numFmtId="4" fontId="4" fillId="0" borderId="5" xfId="1" applyNumberFormat="1" applyFont="1" applyFill="1" applyBorder="1" applyAlignment="1">
      <alignment horizontal="center" vertical="top" wrapText="1"/>
    </xf>
    <xf numFmtId="0" fontId="7" fillId="0" borderId="5" xfId="1" applyFont="1" applyFill="1" applyBorder="1" applyAlignment="1">
      <alignment horizontal="center" wrapText="1"/>
    </xf>
    <xf numFmtId="0" fontId="3" fillId="0" borderId="0" xfId="1" applyFont="1" applyFill="1"/>
    <xf numFmtId="0" fontId="7" fillId="0" borderId="6" xfId="1" applyFont="1" applyFill="1" applyBorder="1" applyAlignment="1">
      <alignment horizontal="center" vertical="top" wrapText="1"/>
    </xf>
    <xf numFmtId="4" fontId="8" fillId="0" borderId="0" xfId="1" applyNumberFormat="1" applyFont="1" applyFill="1"/>
    <xf numFmtId="0" fontId="9" fillId="0" borderId="0" xfId="1" applyFont="1" applyFill="1"/>
    <xf numFmtId="0" fontId="7" fillId="0" borderId="7" xfId="1" applyFont="1" applyFill="1" applyBorder="1" applyAlignment="1">
      <alignment horizontal="center" vertical="top" wrapText="1"/>
    </xf>
    <xf numFmtId="4" fontId="7" fillId="0" borderId="7" xfId="1" applyNumberFormat="1" applyFont="1" applyFill="1" applyBorder="1" applyAlignment="1">
      <alignment vertical="top" wrapText="1"/>
    </xf>
    <xf numFmtId="0" fontId="7" fillId="0" borderId="8" xfId="1" applyFont="1" applyFill="1" applyBorder="1" applyAlignment="1">
      <alignment horizontal="center" vertical="top" wrapText="1"/>
    </xf>
    <xf numFmtId="0" fontId="4" fillId="0" borderId="7" xfId="1" applyFont="1" applyFill="1" applyBorder="1" applyAlignment="1">
      <alignment horizontal="center" vertical="top" wrapText="1"/>
    </xf>
    <xf numFmtId="4" fontId="10" fillId="0" borderId="3" xfId="1" applyNumberFormat="1" applyFont="1" applyFill="1" applyBorder="1" applyAlignment="1">
      <alignment vertical="top" wrapText="1"/>
    </xf>
    <xf numFmtId="4" fontId="4" fillId="0" borderId="7" xfId="1" applyNumberFormat="1" applyFont="1" applyFill="1" applyBorder="1" applyAlignment="1">
      <alignment vertical="top" wrapText="1"/>
    </xf>
    <xf numFmtId="4" fontId="4" fillId="0" borderId="7" xfId="1" applyNumberFormat="1" applyFont="1" applyFill="1" applyBorder="1" applyAlignment="1">
      <alignment horizontal="right" vertical="top" wrapText="1"/>
    </xf>
    <xf numFmtId="0" fontId="11" fillId="0" borderId="7" xfId="1" applyFont="1" applyFill="1" applyBorder="1" applyAlignment="1">
      <alignment horizontal="center" vertical="top" wrapText="1"/>
    </xf>
    <xf numFmtId="0" fontId="12" fillId="0" borderId="8" xfId="1" applyFont="1" applyFill="1" applyBorder="1" applyAlignment="1">
      <alignment horizontal="center" vertical="top" wrapText="1"/>
    </xf>
    <xf numFmtId="4" fontId="10" fillId="0" borderId="7" xfId="1" applyNumberFormat="1" applyFont="1" applyFill="1" applyBorder="1" applyAlignment="1">
      <alignment vertical="top" wrapText="1"/>
    </xf>
    <xf numFmtId="4" fontId="6" fillId="0" borderId="7" xfId="1" applyNumberFormat="1" applyFont="1" applyFill="1" applyBorder="1" applyAlignment="1">
      <alignment horizontal="right" vertical="top" wrapText="1"/>
    </xf>
    <xf numFmtId="0" fontId="13" fillId="0" borderId="8" xfId="1" applyFont="1" applyFill="1" applyBorder="1" applyAlignment="1">
      <alignment horizontal="center" vertical="center" wrapText="1"/>
    </xf>
    <xf numFmtId="2" fontId="3" fillId="0" borderId="0" xfId="1" applyNumberFormat="1" applyFill="1"/>
    <xf numFmtId="0" fontId="6" fillId="0" borderId="9" xfId="1" applyFont="1" applyFill="1" applyBorder="1" applyAlignment="1">
      <alignment horizontal="center" vertical="center" wrapText="1"/>
    </xf>
    <xf numFmtId="4" fontId="4" fillId="0" borderId="3" xfId="1" applyNumberFormat="1" applyFont="1" applyFill="1" applyBorder="1" applyAlignment="1">
      <alignment horizontal="right" vertical="top" wrapText="1"/>
    </xf>
    <xf numFmtId="0" fontId="12" fillId="0" borderId="10" xfId="1" applyFont="1" applyFill="1" applyBorder="1" applyAlignment="1">
      <alignment horizontal="center" vertical="top" wrapText="1"/>
    </xf>
    <xf numFmtId="0" fontId="12" fillId="0" borderId="7" xfId="1" applyFont="1" applyFill="1" applyBorder="1" applyAlignment="1">
      <alignment horizontal="center" vertical="top" wrapText="1"/>
    </xf>
    <xf numFmtId="0" fontId="14" fillId="0" borderId="3" xfId="1" applyFont="1" applyFill="1" applyBorder="1" applyAlignment="1">
      <alignment horizontal="center" vertical="top" wrapText="1"/>
    </xf>
    <xf numFmtId="0" fontId="12" fillId="0" borderId="3" xfId="1" applyFont="1" applyFill="1" applyBorder="1" applyAlignment="1">
      <alignment horizontal="center" vertical="top" wrapText="1"/>
    </xf>
    <xf numFmtId="0" fontId="7" fillId="0" borderId="4" xfId="1" applyFont="1" applyFill="1" applyBorder="1" applyAlignment="1">
      <alignment horizontal="center" vertical="top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top" wrapText="1"/>
    </xf>
    <xf numFmtId="0" fontId="7" fillId="0" borderId="5" xfId="1" applyFont="1" applyFill="1" applyBorder="1" applyAlignment="1">
      <alignment horizontal="center" vertical="top" wrapText="1"/>
    </xf>
    <xf numFmtId="0" fontId="15" fillId="0" borderId="13" xfId="1" applyFont="1" applyFill="1" applyBorder="1" applyAlignment="1">
      <alignment horizontal="center"/>
    </xf>
    <xf numFmtId="0" fontId="15" fillId="0" borderId="0" xfId="1" applyFont="1" applyFill="1" applyBorder="1" applyAlignment="1">
      <alignment horizontal="center"/>
    </xf>
    <xf numFmtId="0" fontId="16" fillId="0" borderId="0" xfId="1" applyFont="1" applyFill="1" applyBorder="1" applyAlignment="1">
      <alignment horizontal="center"/>
    </xf>
    <xf numFmtId="0" fontId="17" fillId="0" borderId="0" xfId="1" applyFont="1" applyFill="1" applyBorder="1"/>
    <xf numFmtId="0" fontId="7" fillId="0" borderId="0" xfId="1" applyFont="1" applyFill="1" applyAlignment="1">
      <alignment horizontal="center"/>
    </xf>
    <xf numFmtId="0" fontId="17" fillId="0" borderId="3" xfId="1" applyFont="1" applyFill="1" applyBorder="1"/>
    <xf numFmtId="0" fontId="17" fillId="0" borderId="4" xfId="1" applyFont="1" applyFill="1" applyBorder="1"/>
    <xf numFmtId="0" fontId="7" fillId="0" borderId="4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center"/>
    </xf>
    <xf numFmtId="0" fontId="17" fillId="0" borderId="0" xfId="1" applyFont="1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K56"/>
  <sheetViews>
    <sheetView tabSelected="1" topLeftCell="C18" workbookViewId="0">
      <selection activeCell="H34" sqref="H34"/>
    </sheetView>
  </sheetViews>
  <sheetFormatPr defaultRowHeight="12.75" x14ac:dyDescent="0.2"/>
  <cols>
    <col min="1" max="1" width="3.42578125" style="7" hidden="1" customWidth="1"/>
    <col min="2" max="2" width="9.140625" style="7" hidden="1" customWidth="1"/>
    <col min="3" max="3" width="28.85546875" style="8" customWidth="1"/>
    <col min="4" max="4" width="13.28515625" style="8" customWidth="1"/>
    <col min="5" max="5" width="11.85546875" style="8" customWidth="1"/>
    <col min="6" max="6" width="13.28515625" style="8" customWidth="1"/>
    <col min="7" max="7" width="11.85546875" style="8" customWidth="1"/>
    <col min="8" max="8" width="13.42578125" style="8" customWidth="1"/>
    <col min="9" max="9" width="22.85546875" style="8" customWidth="1"/>
    <col min="10" max="11" width="0" style="7" hidden="1" customWidth="1"/>
    <col min="12" max="16384" width="9.140625" style="7"/>
  </cols>
  <sheetData>
    <row r="1" spans="3:9" ht="12.75" hidden="1" customHeight="1" x14ac:dyDescent="0.2">
      <c r="C1" s="56"/>
      <c r="D1" s="56"/>
      <c r="E1" s="56"/>
      <c r="F1" s="56"/>
      <c r="G1" s="56"/>
      <c r="H1" s="56"/>
      <c r="I1" s="56"/>
    </row>
    <row r="2" spans="3:9" ht="13.5" hidden="1" customHeight="1" thickBot="1" x14ac:dyDescent="0.25">
      <c r="C2" s="56"/>
      <c r="D2" s="56"/>
      <c r="E2" s="56" t="s">
        <v>59</v>
      </c>
      <c r="F2" s="56"/>
      <c r="G2" s="56"/>
      <c r="H2" s="56"/>
      <c r="I2" s="56"/>
    </row>
    <row r="3" spans="3:9" ht="13.5" hidden="1" customHeight="1" thickBot="1" x14ac:dyDescent="0.25">
      <c r="C3" s="55"/>
      <c r="D3" s="54"/>
      <c r="E3" s="53"/>
      <c r="F3" s="53"/>
      <c r="G3" s="53"/>
      <c r="H3" s="53"/>
      <c r="I3" s="52"/>
    </row>
    <row r="4" spans="3:9" ht="12.75" hidden="1" customHeight="1" x14ac:dyDescent="0.2">
      <c r="C4" s="51"/>
      <c r="D4" s="51"/>
      <c r="E4" s="50"/>
      <c r="F4" s="50"/>
      <c r="G4" s="50"/>
      <c r="H4" s="50"/>
      <c r="I4" s="50"/>
    </row>
    <row r="5" spans="3:9" ht="12.75" customHeight="1" x14ac:dyDescent="0.2">
      <c r="C5" s="51"/>
      <c r="D5" s="51"/>
      <c r="E5" s="50"/>
      <c r="F5" s="50"/>
      <c r="G5" s="50"/>
      <c r="H5" s="50"/>
      <c r="I5" s="50"/>
    </row>
    <row r="6" spans="3:9" ht="12.75" customHeight="1" x14ac:dyDescent="0.2">
      <c r="C6" s="51"/>
      <c r="D6" s="51"/>
      <c r="E6" s="50"/>
      <c r="F6" s="50"/>
      <c r="G6" s="50"/>
      <c r="H6" s="50"/>
      <c r="I6" s="50"/>
    </row>
    <row r="7" spans="3:9" ht="12.75" customHeight="1" x14ac:dyDescent="0.2">
      <c r="C7" s="51"/>
      <c r="D7" s="51"/>
      <c r="E7" s="50"/>
      <c r="F7" s="50"/>
      <c r="G7" s="50"/>
      <c r="H7" s="50"/>
      <c r="I7" s="50"/>
    </row>
    <row r="8" spans="3:9" ht="12.75" customHeight="1" x14ac:dyDescent="0.2">
      <c r="C8" s="51"/>
      <c r="D8" s="51"/>
      <c r="E8" s="50"/>
      <c r="F8" s="50"/>
      <c r="G8" s="50"/>
      <c r="H8" s="50"/>
      <c r="I8" s="50"/>
    </row>
    <row r="9" spans="3:9" ht="12.75" customHeight="1" x14ac:dyDescent="0.2">
      <c r="C9" s="51"/>
      <c r="D9" s="51"/>
      <c r="E9" s="50"/>
      <c r="F9" s="50"/>
      <c r="G9" s="50"/>
      <c r="H9" s="50"/>
      <c r="I9" s="50"/>
    </row>
    <row r="10" spans="3:9" ht="12.75" customHeight="1" x14ac:dyDescent="0.2">
      <c r="C10" s="51"/>
      <c r="D10" s="51"/>
      <c r="E10" s="50"/>
      <c r="F10" s="50"/>
      <c r="G10" s="50"/>
      <c r="H10" s="50"/>
      <c r="I10" s="50"/>
    </row>
    <row r="11" spans="3:9" ht="12.75" customHeight="1" x14ac:dyDescent="0.2">
      <c r="C11" s="51"/>
      <c r="D11" s="51"/>
      <c r="E11" s="50"/>
      <c r="F11" s="50"/>
      <c r="G11" s="50"/>
      <c r="H11" s="50"/>
      <c r="I11" s="50"/>
    </row>
    <row r="12" spans="3:9" ht="12.75" customHeight="1" x14ac:dyDescent="0.2">
      <c r="C12" s="51"/>
      <c r="D12" s="51"/>
      <c r="E12" s="50"/>
      <c r="F12" s="50"/>
      <c r="G12" s="50"/>
      <c r="H12" s="50"/>
      <c r="I12" s="50"/>
    </row>
    <row r="13" spans="3:9" ht="12.75" customHeight="1" x14ac:dyDescent="0.2">
      <c r="C13" s="51"/>
      <c r="D13" s="51"/>
      <c r="E13" s="50"/>
      <c r="F13" s="50"/>
      <c r="G13" s="50"/>
      <c r="H13" s="50"/>
      <c r="I13" s="50"/>
    </row>
    <row r="14" spans="3:9" ht="12.75" customHeight="1" x14ac:dyDescent="0.2">
      <c r="C14" s="51"/>
      <c r="D14" s="51"/>
      <c r="E14" s="50"/>
      <c r="F14" s="50"/>
      <c r="G14" s="50"/>
      <c r="H14" s="50"/>
      <c r="I14" s="50"/>
    </row>
    <row r="15" spans="3:9" ht="12.75" customHeight="1" x14ac:dyDescent="0.2">
      <c r="C15" s="51"/>
      <c r="D15" s="51"/>
      <c r="E15" s="50"/>
      <c r="F15" s="50"/>
      <c r="G15" s="50"/>
      <c r="H15" s="50"/>
      <c r="I15" s="50"/>
    </row>
    <row r="16" spans="3:9" ht="12.75" customHeight="1" x14ac:dyDescent="0.2">
      <c r="C16" s="51"/>
      <c r="D16" s="51"/>
      <c r="E16" s="50"/>
      <c r="F16" s="50"/>
      <c r="G16" s="50"/>
      <c r="H16" s="50"/>
      <c r="I16" s="50"/>
    </row>
    <row r="17" spans="3:11" ht="12.75" customHeight="1" x14ac:dyDescent="0.2">
      <c r="C17" s="51"/>
      <c r="D17" s="51"/>
      <c r="E17" s="50"/>
      <c r="F17" s="50"/>
      <c r="G17" s="50"/>
      <c r="H17" s="50"/>
      <c r="I17" s="50"/>
    </row>
    <row r="18" spans="3:11" ht="12.75" customHeight="1" x14ac:dyDescent="0.2">
      <c r="C18" s="51"/>
      <c r="D18" s="51"/>
      <c r="E18" s="50"/>
      <c r="F18" s="50"/>
      <c r="G18" s="50"/>
      <c r="H18" s="50"/>
      <c r="I18" s="50"/>
    </row>
    <row r="19" spans="3:11" ht="12.75" customHeight="1" x14ac:dyDescent="0.2">
      <c r="C19" s="51"/>
      <c r="D19" s="51"/>
      <c r="E19" s="50"/>
      <c r="F19" s="50"/>
      <c r="G19" s="50"/>
      <c r="H19" s="50"/>
      <c r="I19" s="50"/>
    </row>
    <row r="20" spans="3:11" ht="12.75" customHeight="1" x14ac:dyDescent="0.2">
      <c r="C20" s="51"/>
      <c r="D20" s="51"/>
      <c r="E20" s="50"/>
      <c r="F20" s="50"/>
      <c r="G20" s="50"/>
      <c r="H20" s="50"/>
      <c r="I20" s="50"/>
    </row>
    <row r="21" spans="3:11" ht="12.75" customHeight="1" x14ac:dyDescent="0.2">
      <c r="C21" s="51"/>
      <c r="D21" s="51"/>
      <c r="E21" s="50"/>
      <c r="F21" s="50"/>
      <c r="G21" s="50"/>
      <c r="H21" s="50"/>
      <c r="I21" s="50"/>
    </row>
    <row r="22" spans="3:11" ht="12.75" customHeight="1" x14ac:dyDescent="0.2">
      <c r="C22" s="51"/>
      <c r="D22" s="51"/>
      <c r="E22" s="50"/>
      <c r="F22" s="50"/>
      <c r="G22" s="50"/>
      <c r="H22" s="50"/>
      <c r="I22" s="50"/>
    </row>
    <row r="23" spans="3:11" ht="14.25" x14ac:dyDescent="0.2">
      <c r="C23" s="49" t="s">
        <v>58</v>
      </c>
      <c r="D23" s="49"/>
      <c r="E23" s="49"/>
      <c r="F23" s="49"/>
      <c r="G23" s="49"/>
      <c r="H23" s="49"/>
      <c r="I23" s="49"/>
    </row>
    <row r="24" spans="3:11" x14ac:dyDescent="0.2">
      <c r="C24" s="48" t="s">
        <v>57</v>
      </c>
      <c r="D24" s="48"/>
      <c r="E24" s="48"/>
      <c r="F24" s="48"/>
      <c r="G24" s="48"/>
      <c r="H24" s="48"/>
      <c r="I24" s="48"/>
    </row>
    <row r="25" spans="3:11" x14ac:dyDescent="0.2">
      <c r="C25" s="48" t="s">
        <v>56</v>
      </c>
      <c r="D25" s="48"/>
      <c r="E25" s="48"/>
      <c r="F25" s="48"/>
      <c r="G25" s="48"/>
      <c r="H25" s="48"/>
      <c r="I25" s="48"/>
    </row>
    <row r="26" spans="3:11" ht="6" customHeight="1" thickBot="1" x14ac:dyDescent="0.25">
      <c r="C26" s="47"/>
      <c r="D26" s="47"/>
      <c r="E26" s="47"/>
      <c r="F26" s="47"/>
      <c r="G26" s="47"/>
      <c r="H26" s="47"/>
      <c r="I26" s="47"/>
    </row>
    <row r="27" spans="3:11" ht="53.25" customHeight="1" thickBot="1" x14ac:dyDescent="0.25">
      <c r="C27" s="37" t="s">
        <v>46</v>
      </c>
      <c r="D27" s="40" t="s">
        <v>45</v>
      </c>
      <c r="E27" s="39" t="s">
        <v>44</v>
      </c>
      <c r="F27" s="39" t="s">
        <v>43</v>
      </c>
      <c r="G27" s="39" t="s">
        <v>42</v>
      </c>
      <c r="H27" s="39" t="s">
        <v>41</v>
      </c>
      <c r="I27" s="40" t="s">
        <v>55</v>
      </c>
    </row>
    <row r="28" spans="3:11" ht="13.5" customHeight="1" thickBot="1" x14ac:dyDescent="0.25">
      <c r="C28" s="46" t="s">
        <v>54</v>
      </c>
      <c r="D28" s="41"/>
      <c r="E28" s="41"/>
      <c r="F28" s="41"/>
      <c r="G28" s="41"/>
      <c r="H28" s="41"/>
      <c r="I28" s="45"/>
    </row>
    <row r="29" spans="3:11" ht="13.5" customHeight="1" thickBot="1" x14ac:dyDescent="0.25">
      <c r="C29" s="24" t="s">
        <v>53</v>
      </c>
      <c r="D29" s="28">
        <v>50526.669999999984</v>
      </c>
      <c r="E29" s="31">
        <v>197598.85</v>
      </c>
      <c r="F29" s="31">
        <v>197554.22</v>
      </c>
      <c r="G29" s="31">
        <v>181245.87</v>
      </c>
      <c r="H29" s="31">
        <f>+D29+E29-F29</f>
        <v>50571.299999999988</v>
      </c>
      <c r="I29" s="44" t="s">
        <v>52</v>
      </c>
      <c r="K29" s="7">
        <f>33363.72+10762.22+5212.04+1188.69</f>
        <v>50526.670000000006</v>
      </c>
    </row>
    <row r="30" spans="3:11" ht="13.5" customHeight="1" thickBot="1" x14ac:dyDescent="0.25">
      <c r="C30" s="24" t="s">
        <v>51</v>
      </c>
      <c r="D30" s="28">
        <v>-2540.679999999993</v>
      </c>
      <c r="E30" s="27">
        <v>68007.899999999994</v>
      </c>
      <c r="F30" s="27">
        <v>62488.480000000003</v>
      </c>
      <c r="G30" s="31">
        <v>60428.69</v>
      </c>
      <c r="H30" s="31">
        <f>+D30+E30-F30</f>
        <v>2978.739999999998</v>
      </c>
      <c r="I30" s="43"/>
      <c r="K30" s="7">
        <f>489.92-3030.6</f>
        <v>-2540.6799999999998</v>
      </c>
    </row>
    <row r="31" spans="3:11" ht="13.5" customHeight="1" thickBot="1" x14ac:dyDescent="0.25">
      <c r="C31" s="24" t="s">
        <v>50</v>
      </c>
      <c r="D31" s="28">
        <v>4107.9000000000015</v>
      </c>
      <c r="E31" s="27">
        <v>49413.72</v>
      </c>
      <c r="F31" s="27">
        <v>46134.31</v>
      </c>
      <c r="G31" s="31">
        <v>81200.66</v>
      </c>
      <c r="H31" s="31">
        <f>+D31+E31-F31</f>
        <v>7387.3100000000049</v>
      </c>
      <c r="I31" s="43"/>
      <c r="K31" s="34">
        <v>4107.8999999999996</v>
      </c>
    </row>
    <row r="32" spans="3:11" ht="13.5" customHeight="1" thickBot="1" x14ac:dyDescent="0.25">
      <c r="C32" s="24" t="s">
        <v>49</v>
      </c>
      <c r="D32" s="28">
        <v>1709.9599999999955</v>
      </c>
      <c r="E32" s="27">
        <v>30034.43</v>
      </c>
      <c r="F32" s="27">
        <v>27409.41</v>
      </c>
      <c r="G32" s="31">
        <v>42340.87</v>
      </c>
      <c r="H32" s="31">
        <f>+D32+E32-F32</f>
        <v>4334.9799999999959</v>
      </c>
      <c r="I32" s="43"/>
      <c r="K32" s="7">
        <f>219.28+1490.68</f>
        <v>1709.96</v>
      </c>
    </row>
    <row r="33" spans="3:11" ht="13.5" customHeight="1" thickBot="1" x14ac:dyDescent="0.25">
      <c r="C33" s="24" t="s">
        <v>48</v>
      </c>
      <c r="D33" s="28">
        <v>-2601.2399999999998</v>
      </c>
      <c r="E33" s="27">
        <v>6226.79</v>
      </c>
      <c r="F33" s="27">
        <v>3255.94</v>
      </c>
      <c r="G33" s="31"/>
      <c r="H33" s="31">
        <f>+D33+E33-F33</f>
        <v>369.61000000000013</v>
      </c>
      <c r="I33" s="42"/>
      <c r="K33" s="7">
        <f>433.45+13.9-2233.73+89.16-954.05+6.12+41.25+2.66</f>
        <v>-2601.2400000000002</v>
      </c>
    </row>
    <row r="34" spans="3:11" ht="13.5" customHeight="1" thickBot="1" x14ac:dyDescent="0.25">
      <c r="C34" s="24" t="s">
        <v>25</v>
      </c>
      <c r="D34" s="23">
        <f>SUM(D29:D33)</f>
        <v>51202.609999999993</v>
      </c>
      <c r="E34" s="23">
        <f>SUM(E29:E33)</f>
        <v>351281.68999999994</v>
      </c>
      <c r="F34" s="23">
        <f>SUM(F29:F33)</f>
        <v>336842.36</v>
      </c>
      <c r="G34" s="23">
        <f>SUM(G29:G33)</f>
        <v>365216.08999999997</v>
      </c>
      <c r="H34" s="23">
        <f>SUM(H29:H33)</f>
        <v>65641.939999999988</v>
      </c>
      <c r="I34" s="24"/>
    </row>
    <row r="35" spans="3:11" ht="13.5" customHeight="1" thickBot="1" x14ac:dyDescent="0.25">
      <c r="C35" s="41" t="s">
        <v>47</v>
      </c>
      <c r="D35" s="41"/>
      <c r="E35" s="41"/>
      <c r="F35" s="41"/>
      <c r="G35" s="41"/>
      <c r="H35" s="41"/>
      <c r="I35" s="41"/>
    </row>
    <row r="36" spans="3:11" ht="56.25" customHeight="1" thickBot="1" x14ac:dyDescent="0.25">
      <c r="C36" s="30" t="s">
        <v>46</v>
      </c>
      <c r="D36" s="40" t="s">
        <v>45</v>
      </c>
      <c r="E36" s="39" t="s">
        <v>44</v>
      </c>
      <c r="F36" s="39" t="s">
        <v>43</v>
      </c>
      <c r="G36" s="39" t="s">
        <v>42</v>
      </c>
      <c r="H36" s="39" t="s">
        <v>41</v>
      </c>
      <c r="I36" s="38" t="s">
        <v>40</v>
      </c>
    </row>
    <row r="37" spans="3:11" ht="30.75" customHeight="1" thickBot="1" x14ac:dyDescent="0.25">
      <c r="C37" s="37" t="s">
        <v>39</v>
      </c>
      <c r="D37" s="36">
        <f>35052.5-532.54</f>
        <v>34519.96</v>
      </c>
      <c r="E37" s="26">
        <v>131299.65</v>
      </c>
      <c r="F37" s="26">
        <v>135046.54999999999</v>
      </c>
      <c r="G37" s="26">
        <f>+E37</f>
        <v>131299.65</v>
      </c>
      <c r="H37" s="26">
        <f>+D37+E37-F37</f>
        <v>30773.059999999998</v>
      </c>
      <c r="I37" s="35" t="s">
        <v>38</v>
      </c>
      <c r="J37" s="7">
        <f>11.8+28429.58+38.13</f>
        <v>28479.510000000002</v>
      </c>
      <c r="K37" s="34">
        <f>413.14+34519.96+119.4</f>
        <v>35052.5</v>
      </c>
    </row>
    <row r="38" spans="3:11" ht="14.25" customHeight="1" thickBot="1" x14ac:dyDescent="0.25">
      <c r="C38" s="24" t="s">
        <v>37</v>
      </c>
      <c r="D38" s="28">
        <v>7171.2000000000044</v>
      </c>
      <c r="E38" s="31">
        <v>27840</v>
      </c>
      <c r="F38" s="31">
        <v>28690.27</v>
      </c>
      <c r="G38" s="26">
        <v>1367.5</v>
      </c>
      <c r="H38" s="26">
        <f>+D38+E38-F38</f>
        <v>6320.9300000000039</v>
      </c>
      <c r="I38" s="33"/>
    </row>
    <row r="39" spans="3:11" ht="13.5" customHeight="1" thickBot="1" x14ac:dyDescent="0.25">
      <c r="C39" s="30" t="s">
        <v>36</v>
      </c>
      <c r="D39" s="32">
        <v>0</v>
      </c>
      <c r="E39" s="31"/>
      <c r="F39" s="31"/>
      <c r="G39" s="26"/>
      <c r="H39" s="26">
        <f>+D39+E39-F39</f>
        <v>0</v>
      </c>
      <c r="I39" s="29"/>
    </row>
    <row r="40" spans="3:11" ht="12.75" hidden="1" customHeight="1" thickBot="1" x14ac:dyDescent="0.25">
      <c r="C40" s="24" t="s">
        <v>35</v>
      </c>
      <c r="D40" s="28">
        <v>0</v>
      </c>
      <c r="E40" s="31"/>
      <c r="F40" s="31"/>
      <c r="G40" s="26"/>
      <c r="H40" s="26">
        <f>+D40+E40-F40</f>
        <v>0</v>
      </c>
      <c r="I40" s="29" t="s">
        <v>34</v>
      </c>
    </row>
    <row r="41" spans="3:11" ht="30.75" customHeight="1" thickBot="1" x14ac:dyDescent="0.25">
      <c r="C41" s="24" t="s">
        <v>33</v>
      </c>
      <c r="D41" s="28">
        <v>7835.3500000000058</v>
      </c>
      <c r="E41" s="31">
        <v>31193.759999999998</v>
      </c>
      <c r="F41" s="31">
        <v>31660.01</v>
      </c>
      <c r="G41" s="26">
        <v>21118.75</v>
      </c>
      <c r="H41" s="26">
        <f>+D41+E41-F41</f>
        <v>7369.1000000000022</v>
      </c>
      <c r="I41" s="25" t="s">
        <v>32</v>
      </c>
      <c r="J41" s="7">
        <f>3050.83+3355.9</f>
        <v>6406.73</v>
      </c>
      <c r="K41" s="7">
        <f>2576.29+2602.78+2656.28</f>
        <v>7835.35</v>
      </c>
    </row>
    <row r="42" spans="3:11" ht="13.5" hidden="1" customHeight="1" thickBot="1" x14ac:dyDescent="0.25">
      <c r="C42" s="24" t="s">
        <v>31</v>
      </c>
      <c r="D42" s="22"/>
      <c r="E42" s="27"/>
      <c r="F42" s="27"/>
      <c r="G42" s="26"/>
      <c r="H42" s="27"/>
      <c r="I42" s="25" t="s">
        <v>30</v>
      </c>
    </row>
    <row r="43" spans="3:11" ht="13.5" customHeight="1" thickBot="1" x14ac:dyDescent="0.25">
      <c r="C43" s="30" t="s">
        <v>29</v>
      </c>
      <c r="D43" s="28">
        <v>4312.1899999999987</v>
      </c>
      <c r="E43" s="27">
        <v>16705.25</v>
      </c>
      <c r="F43" s="27">
        <v>16848.189999999999</v>
      </c>
      <c r="G43" s="26">
        <f>+E43</f>
        <v>16705.25</v>
      </c>
      <c r="H43" s="26">
        <f>+D43+E43-F43</f>
        <v>4169.25</v>
      </c>
      <c r="I43" s="29"/>
    </row>
    <row r="44" spans="3:11" ht="13.5" customHeight="1" thickBot="1" x14ac:dyDescent="0.25">
      <c r="C44" s="30" t="s">
        <v>28</v>
      </c>
      <c r="D44" s="28">
        <v>532.54</v>
      </c>
      <c r="E44" s="27">
        <v>4987.54</v>
      </c>
      <c r="F44" s="27">
        <v>4855.2</v>
      </c>
      <c r="G44" s="26">
        <f>+E44</f>
        <v>4987.54</v>
      </c>
      <c r="H44" s="26">
        <f>+D44+E44-F44</f>
        <v>664.88000000000011</v>
      </c>
      <c r="I44" s="29"/>
    </row>
    <row r="45" spans="3:11" ht="13.5" customHeight="1" thickBot="1" x14ac:dyDescent="0.25">
      <c r="C45" s="24" t="s">
        <v>27</v>
      </c>
      <c r="D45" s="28">
        <v>1640.29</v>
      </c>
      <c r="E45" s="27">
        <v>6365.76</v>
      </c>
      <c r="F45" s="27">
        <v>6637.47</v>
      </c>
      <c r="G45" s="26">
        <f>+E45</f>
        <v>6365.76</v>
      </c>
      <c r="H45" s="26">
        <f>+D45+E45-F45</f>
        <v>1368.58</v>
      </c>
      <c r="I45" s="25" t="s">
        <v>26</v>
      </c>
    </row>
    <row r="46" spans="3:11" s="18" customFormat="1" ht="13.5" customHeight="1" thickBot="1" x14ac:dyDescent="0.25">
      <c r="C46" s="24" t="s">
        <v>25</v>
      </c>
      <c r="D46" s="23">
        <f>SUM(D37:D45)</f>
        <v>56011.530000000013</v>
      </c>
      <c r="E46" s="23">
        <f>SUM(E37:E45)</f>
        <v>218391.96000000002</v>
      </c>
      <c r="F46" s="23">
        <f>SUM(F37:F45)</f>
        <v>223737.69</v>
      </c>
      <c r="G46" s="23">
        <f>SUM(G37:G45)</f>
        <v>181844.45</v>
      </c>
      <c r="H46" s="23">
        <f>SUM(H37:H45)</f>
        <v>50665.80000000001</v>
      </c>
      <c r="I46" s="22"/>
    </row>
    <row r="47" spans="3:11" ht="21" customHeight="1" thickBot="1" x14ac:dyDescent="0.35">
      <c r="C47" s="21" t="s">
        <v>24</v>
      </c>
      <c r="D47" s="21"/>
      <c r="E47" s="21"/>
      <c r="F47" s="21"/>
      <c r="G47" s="21"/>
      <c r="H47" s="20">
        <f>+H34+H46</f>
        <v>116307.73999999999</v>
      </c>
    </row>
    <row r="48" spans="3:11" s="18" customFormat="1" ht="17.25" customHeight="1" thickBot="1" x14ac:dyDescent="0.25">
      <c r="C48" s="19" t="s">
        <v>23</v>
      </c>
      <c r="D48" s="19"/>
      <c r="E48" s="19"/>
      <c r="F48" s="19"/>
      <c r="G48" s="19"/>
      <c r="H48" s="19"/>
      <c r="I48" s="19"/>
    </row>
    <row r="49" spans="3:9" ht="28.5" customHeight="1" thickBot="1" x14ac:dyDescent="0.25">
      <c r="C49" s="17" t="s">
        <v>22</v>
      </c>
      <c r="D49" s="16" t="s">
        <v>21</v>
      </c>
      <c r="E49" s="15"/>
      <c r="F49" s="15"/>
      <c r="G49" s="15"/>
      <c r="H49" s="14"/>
      <c r="I49" s="13" t="s">
        <v>20</v>
      </c>
    </row>
    <row r="50" spans="3:9" ht="15" x14ac:dyDescent="0.25">
      <c r="C50" s="11" t="s">
        <v>19</v>
      </c>
      <c r="D50" s="11"/>
    </row>
    <row r="51" spans="3:9" ht="16.5" customHeight="1" x14ac:dyDescent="0.2">
      <c r="C51" s="12" t="s">
        <v>18</v>
      </c>
    </row>
    <row r="52" spans="3:9" hidden="1" x14ac:dyDescent="0.2">
      <c r="C52" s="7"/>
      <c r="D52" s="7"/>
      <c r="E52" s="7"/>
      <c r="F52" s="7"/>
      <c r="G52" s="7"/>
      <c r="H52" s="7"/>
    </row>
    <row r="53" spans="3:9" ht="15" customHeight="1" x14ac:dyDescent="0.25">
      <c r="C53" s="11"/>
      <c r="D53" s="10"/>
      <c r="E53" s="10"/>
      <c r="F53" s="10"/>
    </row>
    <row r="54" spans="3:9" ht="12.75" customHeight="1" x14ac:dyDescent="0.2">
      <c r="D54" s="9"/>
      <c r="E54" s="9"/>
      <c r="F54" s="9"/>
      <c r="G54" s="9"/>
      <c r="H54" s="9"/>
    </row>
    <row r="55" spans="3:9" x14ac:dyDescent="0.2">
      <c r="D55" s="9"/>
    </row>
    <row r="56" spans="3:9" x14ac:dyDescent="0.2">
      <c r="H56" s="9"/>
    </row>
  </sheetData>
  <mergeCells count="10">
    <mergeCell ref="C48:I48"/>
    <mergeCell ref="D49:H49"/>
    <mergeCell ref="I37:I38"/>
    <mergeCell ref="C23:I23"/>
    <mergeCell ref="C24:I24"/>
    <mergeCell ref="C35:I35"/>
    <mergeCell ref="C28:I28"/>
    <mergeCell ref="C26:I26"/>
    <mergeCell ref="C25:I25"/>
    <mergeCell ref="I29:I33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3:I30"/>
  <sheetViews>
    <sheetView topLeftCell="A8" zoomScaleNormal="100" zoomScaleSheetLayoutView="120" workbookViewId="0">
      <selection activeCell="H17" sqref="H17"/>
    </sheetView>
  </sheetViews>
  <sheetFormatPr defaultRowHeight="15" x14ac:dyDescent="0.25"/>
  <cols>
    <col min="1" max="1" width="4.5703125" customWidth="1"/>
    <col min="2" max="2" width="12.42578125" customWidth="1"/>
    <col min="3" max="3" width="13.28515625" hidden="1" customWidth="1"/>
    <col min="4" max="4" width="12.140625" customWidth="1"/>
    <col min="5" max="5" width="13.5703125" customWidth="1"/>
    <col min="6" max="6" width="13.28515625" customWidth="1"/>
    <col min="7" max="7" width="14.28515625" customWidth="1"/>
    <col min="8" max="8" width="15.140625" customWidth="1"/>
    <col min="9" max="9" width="13.5703125" customWidth="1"/>
  </cols>
  <sheetData>
    <row r="13" spans="1:9" x14ac:dyDescent="0.25">
      <c r="A13" s="6" t="s">
        <v>17</v>
      </c>
      <c r="B13" s="6"/>
      <c r="C13" s="6"/>
      <c r="D13" s="6"/>
      <c r="E13" s="6"/>
      <c r="F13" s="6"/>
      <c r="G13" s="6"/>
      <c r="H13" s="6"/>
      <c r="I13" s="6"/>
    </row>
    <row r="14" spans="1:9" x14ac:dyDescent="0.25">
      <c r="A14" s="6" t="s">
        <v>16</v>
      </c>
      <c r="B14" s="6"/>
      <c r="C14" s="6"/>
      <c r="D14" s="6"/>
      <c r="E14" s="6"/>
      <c r="F14" s="6"/>
      <c r="G14" s="6"/>
      <c r="H14" s="6"/>
      <c r="I14" s="6"/>
    </row>
    <row r="15" spans="1:9" x14ac:dyDescent="0.25">
      <c r="A15" s="6" t="s">
        <v>15</v>
      </c>
      <c r="B15" s="6"/>
      <c r="C15" s="6"/>
      <c r="D15" s="6"/>
      <c r="E15" s="6"/>
      <c r="F15" s="6"/>
      <c r="G15" s="6"/>
      <c r="H15" s="6"/>
      <c r="I15" s="6"/>
    </row>
    <row r="16" spans="1:9" ht="60" x14ac:dyDescent="0.25">
      <c r="A16" s="4" t="s">
        <v>14</v>
      </c>
      <c r="B16" s="4" t="s">
        <v>13</v>
      </c>
      <c r="C16" s="4" t="s">
        <v>12</v>
      </c>
      <c r="D16" s="4" t="s">
        <v>11</v>
      </c>
      <c r="E16" s="4" t="s">
        <v>10</v>
      </c>
      <c r="F16" s="5" t="s">
        <v>9</v>
      </c>
      <c r="G16" s="5" t="s">
        <v>8</v>
      </c>
      <c r="H16" s="4" t="s">
        <v>7</v>
      </c>
      <c r="I16" s="4" t="s">
        <v>6</v>
      </c>
    </row>
    <row r="17" spans="1:9" x14ac:dyDescent="0.25">
      <c r="A17" s="3" t="s">
        <v>5</v>
      </c>
      <c r="B17" s="2">
        <v>-15.47044</v>
      </c>
      <c r="C17" s="2"/>
      <c r="D17" s="2">
        <v>27.84</v>
      </c>
      <c r="E17" s="2">
        <v>28.690270000000002</v>
      </c>
      <c r="F17" s="2">
        <v>4.1849999999999996</v>
      </c>
      <c r="G17" s="2">
        <v>1.3674999999999999</v>
      </c>
      <c r="H17" s="2">
        <f>(6743.53-422.6)/1000</f>
        <v>6.3209299999999997</v>
      </c>
      <c r="I17" s="2">
        <f>B17+D17+F17-G17</f>
        <v>15.187059999999999</v>
      </c>
    </row>
    <row r="19" spans="1:9" x14ac:dyDescent="0.25">
      <c r="A19" t="s">
        <v>4</v>
      </c>
    </row>
    <row r="20" spans="1:9" x14ac:dyDescent="0.25">
      <c r="A20" t="s">
        <v>3</v>
      </c>
      <c r="D20" s="1"/>
      <c r="E20" s="1"/>
      <c r="F20" s="1"/>
    </row>
    <row r="21" spans="1:9" x14ac:dyDescent="0.25">
      <c r="A21" t="s">
        <v>2</v>
      </c>
      <c r="D21" s="1"/>
      <c r="E21" s="1"/>
      <c r="F21" s="1"/>
    </row>
    <row r="22" spans="1:9" x14ac:dyDescent="0.25">
      <c r="A22" t="s">
        <v>1</v>
      </c>
      <c r="D22" s="1"/>
      <c r="E22" s="1"/>
      <c r="F22" s="1"/>
    </row>
    <row r="23" spans="1:9" x14ac:dyDescent="0.25">
      <c r="A23" t="s">
        <v>0</v>
      </c>
      <c r="D23" s="1"/>
      <c r="E23" s="1"/>
      <c r="F23" s="1"/>
    </row>
    <row r="24" spans="1:9" x14ac:dyDescent="0.25">
      <c r="D24" s="1"/>
      <c r="E24" s="1"/>
      <c r="F24" s="1"/>
    </row>
    <row r="25" spans="1:9" x14ac:dyDescent="0.25">
      <c r="D25" s="1"/>
      <c r="E25" s="1"/>
      <c r="F25" s="1"/>
    </row>
    <row r="30" spans="1:9" x14ac:dyDescent="0.25">
      <c r="D30" s="1"/>
      <c r="E30" s="1"/>
      <c r="F30" s="1"/>
    </row>
  </sheetData>
  <mergeCells count="3">
    <mergeCell ref="A14:I14"/>
    <mergeCell ref="A15:I15"/>
    <mergeCell ref="A13:I13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ЧР70</vt:lpstr>
      <vt:lpstr>ЧР 70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2018-04-02T11:22:29Z</dcterms:created>
  <dcterms:modified xsi:type="dcterms:W3CDTF">2018-04-02T11:23:14Z</dcterms:modified>
</cp:coreProperties>
</file>