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72" sheetId="1" r:id="rId1"/>
    <sheet name="ЧР 7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/>
  <c r="H28" i="1"/>
  <c r="K28" i="1"/>
  <c r="H29" i="1"/>
  <c r="K29" i="1"/>
  <c r="H30" i="1"/>
  <c r="K30" i="1"/>
  <c r="H31" i="1"/>
  <c r="K31" i="1"/>
  <c r="D32" i="1"/>
  <c r="E32" i="1"/>
  <c r="F32" i="1"/>
  <c r="G32" i="1"/>
  <c r="H32" i="1"/>
  <c r="D35" i="1"/>
  <c r="G35" i="1"/>
  <c r="H35" i="1"/>
  <c r="J35" i="1"/>
  <c r="K35" i="1"/>
  <c r="H36" i="1"/>
  <c r="H37" i="1"/>
  <c r="H38" i="1"/>
  <c r="H39" i="1"/>
  <c r="J39" i="1"/>
  <c r="G41" i="1"/>
  <c r="H41" i="1"/>
  <c r="G42" i="1"/>
  <c r="H42" i="1"/>
  <c r="K42" i="1"/>
  <c r="G43" i="1"/>
  <c r="H43" i="1"/>
  <c r="G44" i="1"/>
  <c r="H44" i="1"/>
  <c r="D45" i="1"/>
  <c r="E45" i="1"/>
  <c r="F45" i="1"/>
  <c r="G45" i="1"/>
  <c r="H45" i="1"/>
  <c r="H46" i="1"/>
</calcChain>
</file>

<file path=xl/sharedStrings.xml><?xml version="1.0" encoding="utf-8"?>
<sst xmlns="http://schemas.openxmlformats.org/spreadsheetml/2006/main" count="68" uniqueCount="61">
  <si>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</si>
  <si>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</si>
  <si>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</si>
  <si>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>Поступило за размещение интернет оборудования  от ООО "ГМК" 4185,00 руб.</t>
  </si>
  <si>
    <t>Размещение Интернет оборудования</t>
  </si>
  <si>
    <t>Прочие поступления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</si>
  <si>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</si>
  <si>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</si>
  <si>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</si>
  <si>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</si>
  <si>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</si>
  <si>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</si>
  <si>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</si>
  <si>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</si>
  <si>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</si>
  <si>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</si>
  <si>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</si>
  <si>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</si>
  <si>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</si>
  <si>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</si>
  <si>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</si>
  <si>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Н/2008-34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</si>
  <si>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</si>
  <si>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</si>
  <si>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</si>
  <si>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</si>
  <si>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</si>
  <si>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</si>
  <si>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</si>
  <si>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</si>
  <si>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</si>
  <si>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</si>
  <si>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</si>
  <si>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</si>
  <si>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</si>
  <si>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</si>
  <si>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</si>
  <si>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</si>
  <si>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</si>
  <si>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72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</si>
  <si>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</si>
  <si>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</si>
  <si>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</si>
  <si>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прочее - 0.73 т.р.</t>
  </si>
  <si>
    <t>работы по электрике - 0.02 т.р.</t>
  </si>
  <si>
    <t>материалы на ремонт подвала - 8.32 т.р.</t>
  </si>
  <si>
    <t>ГВС - промывка - 1.15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</si>
  <si>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10.22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</si>
  <si>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</si>
  <si>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</si>
  <si>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</si>
  <si>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</si>
  <si>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</si>
  <si>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</si>
  <si>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</si>
  <si>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</si>
  <si>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</si>
  <si>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</si>
  <si>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72 по мкр. Черная Речка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</si>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</sst>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7" fillId="0" borderId="5" xfId="0" applyFont="1" applyFill="1" applyBorder="1" applyAlignment="1">
      <alignment horizontal="center" vertical="top" wrapText="1"/>
    </xf>
    <xf numFmtId="4" fontId="8" fillId="0" borderId="0" xfId="0" applyNumberFormat="1" applyFont="1" applyFill="1"/>
    <xf numFmtId="0" fontId="9" fillId="0" borderId="0" xfId="0" applyFont="1" applyFill="1"/>
    <xf numFmtId="0" fontId="7" fillId="0" borderId="6" xfId="0" applyFont="1" applyFill="1" applyBorder="1" applyAlignment="1">
      <alignment horizontal="center" vertical="top" wrapText="1"/>
    </xf>
    <xf numFmtId="4" fontId="7" fillId="0" borderId="6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7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0" borderId="0" xfId="1" applyBorder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K55"/>
  <sheetViews>
    <sheetView tabSelected="1" topLeftCell="C20" workbookViewId="0">
      <selection activeCell="I34" sqref="I3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4257812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2.1406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51"/>
      <c r="D1" s="51"/>
      <c r="E1" s="51"/>
      <c r="F1" s="51"/>
      <c r="G1" s="51"/>
      <c r="H1" s="51"/>
      <c r="I1" s="51"/>
    </row>
    <row r="2" spans="3:9" ht="13.5" hidden="1" customHeight="1" thickBot="1" x14ac:dyDescent="0.25">
      <c r="C2" s="51"/>
      <c r="D2" s="51"/>
      <c r="E2" s="51" t="s">
        <v>42</v>
      </c>
      <c r="F2" s="51"/>
      <c r="G2" s="51"/>
      <c r="H2" s="51"/>
      <c r="I2" s="51"/>
    </row>
    <row r="3" spans="3:9" ht="13.5" hidden="1" customHeight="1" thickBot="1" x14ac:dyDescent="0.25">
      <c r="C3" s="50"/>
      <c r="D3" s="49"/>
      <c r="E3" s="48"/>
      <c r="F3" s="48"/>
      <c r="G3" s="48"/>
      <c r="H3" s="48"/>
      <c r="I3" s="47"/>
    </row>
    <row r="4" spans="3:9" ht="12.75" hidden="1" customHeight="1" x14ac:dyDescent="0.2">
      <c r="C4" s="46"/>
      <c r="D4" s="46"/>
      <c r="E4" s="45"/>
      <c r="F4" s="45"/>
      <c r="G4" s="45"/>
      <c r="H4" s="45"/>
      <c r="I4" s="45"/>
    </row>
    <row r="5" spans="3:9" ht="12.75" customHeight="1" x14ac:dyDescent="0.2">
      <c r="C5" s="46"/>
      <c r="D5" s="46"/>
      <c r="E5" s="45"/>
      <c r="F5" s="45"/>
      <c r="G5" s="45"/>
      <c r="H5" s="45"/>
      <c r="I5" s="45"/>
    </row>
    <row r="6" spans="3:9" ht="12.75" customHeight="1" x14ac:dyDescent="0.2">
      <c r="C6" s="46"/>
      <c r="D6" s="46"/>
      <c r="E6" s="45"/>
      <c r="F6" s="45"/>
      <c r="G6" s="45"/>
      <c r="H6" s="45"/>
      <c r="I6" s="45"/>
    </row>
    <row r="7" spans="3:9" ht="12.75" customHeight="1" x14ac:dyDescent="0.2">
      <c r="C7" s="46"/>
      <c r="D7" s="46"/>
      <c r="E7" s="45"/>
      <c r="F7" s="45"/>
      <c r="G7" s="45"/>
      <c r="H7" s="45"/>
      <c r="I7" s="45"/>
    </row>
    <row r="8" spans="3:9" ht="12.75" customHeight="1" x14ac:dyDescent="0.2">
      <c r="C8" s="46"/>
      <c r="D8" s="46"/>
      <c r="E8" s="45"/>
      <c r="F8" s="45"/>
      <c r="G8" s="45"/>
      <c r="H8" s="45"/>
      <c r="I8" s="45"/>
    </row>
    <row r="9" spans="3:9" ht="12.75" customHeight="1" x14ac:dyDescent="0.2">
      <c r="C9" s="46"/>
      <c r="D9" s="46"/>
      <c r="E9" s="45"/>
      <c r="F9" s="45"/>
      <c r="G9" s="45"/>
      <c r="H9" s="45"/>
      <c r="I9" s="45"/>
    </row>
    <row r="10" spans="3:9" ht="12.75" customHeight="1" x14ac:dyDescent="0.2">
      <c r="C10" s="46"/>
      <c r="D10" s="46"/>
      <c r="E10" s="45"/>
      <c r="F10" s="45"/>
      <c r="G10" s="45"/>
      <c r="H10" s="45"/>
      <c r="I10" s="45"/>
    </row>
    <row r="11" spans="3:9" ht="12.75" customHeight="1" x14ac:dyDescent="0.2">
      <c r="C11" s="46"/>
      <c r="D11" s="46"/>
      <c r="E11" s="45"/>
      <c r="F11" s="45"/>
      <c r="G11" s="45"/>
      <c r="H11" s="45"/>
      <c r="I11" s="45"/>
    </row>
    <row r="12" spans="3:9" ht="12.75" customHeight="1" x14ac:dyDescent="0.2">
      <c r="C12" s="46"/>
      <c r="D12" s="46"/>
      <c r="E12" s="45"/>
      <c r="F12" s="45"/>
      <c r="G12" s="45"/>
      <c r="H12" s="45"/>
      <c r="I12" s="45"/>
    </row>
    <row r="13" spans="3:9" ht="12.75" customHeight="1" x14ac:dyDescent="0.2">
      <c r="C13" s="46"/>
      <c r="D13" s="46"/>
      <c r="E13" s="45"/>
      <c r="F13" s="45"/>
      <c r="G13" s="45"/>
      <c r="H13" s="45"/>
      <c r="I13" s="45"/>
    </row>
    <row r="14" spans="3:9" ht="12.75" customHeight="1" x14ac:dyDescent="0.2">
      <c r="C14" s="46"/>
      <c r="D14" s="46"/>
      <c r="E14" s="45"/>
      <c r="F14" s="45"/>
      <c r="G14" s="45"/>
      <c r="H14" s="45"/>
      <c r="I14" s="45"/>
    </row>
    <row r="15" spans="3:9" ht="12.75" customHeight="1" x14ac:dyDescent="0.2">
      <c r="C15" s="46"/>
      <c r="D15" s="46"/>
      <c r="E15" s="45"/>
      <c r="F15" s="45"/>
      <c r="G15" s="45"/>
      <c r="H15" s="45"/>
      <c r="I15" s="45"/>
    </row>
    <row r="16" spans="3:9" ht="12.75" customHeight="1" x14ac:dyDescent="0.2">
      <c r="C16" s="46"/>
      <c r="D16" s="46"/>
      <c r="E16" s="45"/>
      <c r="F16" s="45"/>
      <c r="G16" s="45"/>
      <c r="H16" s="45"/>
      <c r="I16" s="45"/>
    </row>
    <row r="17" spans="3:11" ht="12.75" customHeight="1" x14ac:dyDescent="0.2">
      <c r="C17" s="46"/>
      <c r="D17" s="46"/>
      <c r="E17" s="45"/>
      <c r="F17" s="45"/>
      <c r="G17" s="45"/>
      <c r="H17" s="45"/>
      <c r="I17" s="45"/>
    </row>
    <row r="18" spans="3:11" ht="12.75" customHeight="1" x14ac:dyDescent="0.2">
      <c r="C18" s="46"/>
      <c r="D18" s="46"/>
      <c r="E18" s="45"/>
      <c r="F18" s="45"/>
      <c r="G18" s="45"/>
      <c r="H18" s="45"/>
      <c r="I18" s="45"/>
    </row>
    <row r="19" spans="3:11" ht="12.75" customHeight="1" x14ac:dyDescent="0.2">
      <c r="C19" s="46"/>
      <c r="D19" s="46"/>
      <c r="E19" s="45"/>
      <c r="F19" s="45"/>
      <c r="G19" s="45"/>
      <c r="H19" s="45"/>
      <c r="I19" s="45"/>
    </row>
    <row r="20" spans="3:11" ht="12.75" customHeight="1" x14ac:dyDescent="0.2">
      <c r="C20" s="46"/>
      <c r="D20" s="46"/>
      <c r="E20" s="45"/>
      <c r="F20" s="45"/>
      <c r="G20" s="45"/>
      <c r="H20" s="45"/>
      <c r="I20" s="45"/>
    </row>
    <row r="21" spans="3:11" ht="14.25" x14ac:dyDescent="0.2">
      <c r="C21" s="44" t="s">
        <v>41</v>
      </c>
      <c r="D21" s="44"/>
      <c r="E21" s="44"/>
      <c r="F21" s="44"/>
      <c r="G21" s="44"/>
      <c r="H21" s="44"/>
      <c r="I21" s="44"/>
    </row>
    <row r="22" spans="3:11" x14ac:dyDescent="0.2">
      <c r="C22" s="43" t="s">
        <v>40</v>
      </c>
      <c r="D22" s="43"/>
      <c r="E22" s="43"/>
      <c r="F22" s="43"/>
      <c r="G22" s="43"/>
      <c r="H22" s="43"/>
      <c r="I22" s="43"/>
    </row>
    <row r="23" spans="3:11" x14ac:dyDescent="0.2">
      <c r="C23" s="43" t="s">
        <v>39</v>
      </c>
      <c r="D23" s="43"/>
      <c r="E23" s="43"/>
      <c r="F23" s="43"/>
      <c r="G23" s="43"/>
      <c r="H23" s="43"/>
      <c r="I23" s="43"/>
    </row>
    <row r="24" spans="3:11" ht="6" customHeight="1" thickBot="1" x14ac:dyDescent="0.25">
      <c r="C24" s="42"/>
      <c r="D24" s="42"/>
      <c r="E24" s="42"/>
      <c r="F24" s="42"/>
      <c r="G24" s="42"/>
      <c r="H24" s="42"/>
      <c r="I24" s="42"/>
    </row>
    <row r="25" spans="3:11" ht="58.5" customHeight="1" thickBot="1" x14ac:dyDescent="0.25">
      <c r="C25" s="31" t="s">
        <v>29</v>
      </c>
      <c r="D25" s="34" t="s">
        <v>28</v>
      </c>
      <c r="E25" s="33" t="s">
        <v>27</v>
      </c>
      <c r="F25" s="33" t="s">
        <v>26</v>
      </c>
      <c r="G25" s="33" t="s">
        <v>25</v>
      </c>
      <c r="H25" s="33" t="s">
        <v>24</v>
      </c>
      <c r="I25" s="34" t="s">
        <v>38</v>
      </c>
    </row>
    <row r="26" spans="3:11" ht="13.5" customHeight="1" thickBot="1" x14ac:dyDescent="0.25">
      <c r="C26" s="41" t="s">
        <v>37</v>
      </c>
      <c r="D26" s="35"/>
      <c r="E26" s="35"/>
      <c r="F26" s="35"/>
      <c r="G26" s="35"/>
      <c r="H26" s="35"/>
      <c r="I26" s="40"/>
    </row>
    <row r="27" spans="3:11" ht="13.5" customHeight="1" thickBot="1" x14ac:dyDescent="0.25">
      <c r="C27" s="18" t="s">
        <v>36</v>
      </c>
      <c r="D27" s="22">
        <v>7895.3299999998999</v>
      </c>
      <c r="E27" s="25">
        <v>175750.56</v>
      </c>
      <c r="F27" s="25">
        <v>160866.89000000001</v>
      </c>
      <c r="G27" s="25">
        <v>163747.73000000001</v>
      </c>
      <c r="H27" s="25">
        <f>+D27+E27-F27</f>
        <v>22778.999999999884</v>
      </c>
      <c r="I27" s="39" t="s">
        <v>35</v>
      </c>
      <c r="K27" s="1">
        <v>7895.33</v>
      </c>
    </row>
    <row r="28" spans="3:11" ht="13.5" customHeight="1" thickBot="1" x14ac:dyDescent="0.25">
      <c r="C28" s="18" t="s">
        <v>34</v>
      </c>
      <c r="D28" s="22">
        <v>3572.7400000000198</v>
      </c>
      <c r="E28" s="21">
        <v>88095.02</v>
      </c>
      <c r="F28" s="21">
        <v>85748.62</v>
      </c>
      <c r="G28" s="25">
        <v>59891.55</v>
      </c>
      <c r="H28" s="25">
        <f>+D28+E28-F28</f>
        <v>5919.1400000000285</v>
      </c>
      <c r="I28" s="38"/>
      <c r="K28" s="1">
        <f>4728.95-1156.21</f>
        <v>3572.74</v>
      </c>
    </row>
    <row r="29" spans="3:11" ht="13.5" customHeight="1" thickBot="1" x14ac:dyDescent="0.25">
      <c r="C29" s="18" t="s">
        <v>33</v>
      </c>
      <c r="D29" s="22">
        <v>1797.1100000000224</v>
      </c>
      <c r="E29" s="21">
        <v>65293.42</v>
      </c>
      <c r="F29" s="21">
        <v>60349.91</v>
      </c>
      <c r="G29" s="25">
        <v>110631.89</v>
      </c>
      <c r="H29" s="25">
        <f>+D29+E29-F29</f>
        <v>6740.6200000000244</v>
      </c>
      <c r="I29" s="38"/>
      <c r="K29" s="1">
        <f>2018.74-221.63</f>
        <v>1797.1100000000001</v>
      </c>
    </row>
    <row r="30" spans="3:11" ht="13.5" customHeight="1" thickBot="1" x14ac:dyDescent="0.25">
      <c r="C30" s="18" t="s">
        <v>32</v>
      </c>
      <c r="D30" s="22">
        <v>1124.0099999999875</v>
      </c>
      <c r="E30" s="21">
        <v>39072.5</v>
      </c>
      <c r="F30" s="21">
        <v>36202.14</v>
      </c>
      <c r="G30" s="25">
        <v>54107.97</v>
      </c>
      <c r="H30" s="25">
        <f>+D30+E30-F30</f>
        <v>3994.3699999999881</v>
      </c>
      <c r="I30" s="38"/>
      <c r="K30" s="1">
        <f>708.53-77.79+652.9-159.63</f>
        <v>1124.0099999999998</v>
      </c>
    </row>
    <row r="31" spans="3:11" ht="13.5" customHeight="1" thickBot="1" x14ac:dyDescent="0.25">
      <c r="C31" s="18" t="s">
        <v>31</v>
      </c>
      <c r="D31" s="22">
        <v>280.57999999999902</v>
      </c>
      <c r="E31" s="21">
        <v>6345.24</v>
      </c>
      <c r="F31" s="21">
        <v>6063.1</v>
      </c>
      <c r="G31" s="25"/>
      <c r="H31" s="25">
        <f>+D31+E31-F31</f>
        <v>562.71999999999844</v>
      </c>
      <c r="I31" s="37"/>
      <c r="K31" s="1">
        <f>142.46+165.99-27.87</f>
        <v>280.58000000000004</v>
      </c>
    </row>
    <row r="32" spans="3:11" ht="13.5" customHeight="1" thickBot="1" x14ac:dyDescent="0.25">
      <c r="C32" s="18" t="s">
        <v>7</v>
      </c>
      <c r="D32" s="17">
        <f>SUM(D27:D31)</f>
        <v>14669.769999999928</v>
      </c>
      <c r="E32" s="17">
        <f>SUM(E27:E31)</f>
        <v>374556.74</v>
      </c>
      <c r="F32" s="17">
        <f>SUM(F27:F31)</f>
        <v>349230.66000000003</v>
      </c>
      <c r="G32" s="17">
        <f>SUM(G27:G31)</f>
        <v>388379.14</v>
      </c>
      <c r="H32" s="17">
        <f>SUM(H27:H31)</f>
        <v>39995.849999999926</v>
      </c>
      <c r="I32" s="36"/>
    </row>
    <row r="33" spans="3:11" ht="13.5" customHeight="1" thickBot="1" x14ac:dyDescent="0.25">
      <c r="C33" s="35" t="s">
        <v>30</v>
      </c>
      <c r="D33" s="35"/>
      <c r="E33" s="35"/>
      <c r="F33" s="35"/>
      <c r="G33" s="35"/>
      <c r="H33" s="35"/>
      <c r="I33" s="35"/>
    </row>
    <row r="34" spans="3:11" ht="51.75" customHeight="1" thickBot="1" x14ac:dyDescent="0.25">
      <c r="C34" s="24" t="s">
        <v>29</v>
      </c>
      <c r="D34" s="34" t="s">
        <v>28</v>
      </c>
      <c r="E34" s="33" t="s">
        <v>27</v>
      </c>
      <c r="F34" s="33" t="s">
        <v>26</v>
      </c>
      <c r="G34" s="33" t="s">
        <v>25</v>
      </c>
      <c r="H34" s="33" t="s">
        <v>24</v>
      </c>
      <c r="I34" s="32" t="s">
        <v>23</v>
      </c>
    </row>
    <row r="35" spans="3:11" ht="32.25" customHeight="1" thickBot="1" x14ac:dyDescent="0.25">
      <c r="C35" s="31" t="s">
        <v>22</v>
      </c>
      <c r="D35" s="30">
        <f>4830.48999999999-542.73</f>
        <v>4287.7599999999893</v>
      </c>
      <c r="E35" s="20">
        <v>139360.20000000001</v>
      </c>
      <c r="F35" s="20">
        <v>130417.97</v>
      </c>
      <c r="G35" s="20">
        <f>+E35</f>
        <v>139360.20000000001</v>
      </c>
      <c r="H35" s="20">
        <f>+D35+E35-F35</f>
        <v>13229.989999999991</v>
      </c>
      <c r="I35" s="29" t="s">
        <v>21</v>
      </c>
      <c r="J35" s="1">
        <f>100.36-4.74+5977.2-22.74+415.99-1.48</f>
        <v>6464.59</v>
      </c>
      <c r="K35" s="1">
        <f>104.68+4287.76+438.05</f>
        <v>4830.4900000000007</v>
      </c>
    </row>
    <row r="36" spans="3:11" ht="14.25" customHeight="1" thickBot="1" x14ac:dyDescent="0.25">
      <c r="C36" s="18" t="s">
        <v>20</v>
      </c>
      <c r="D36" s="22">
        <v>909.76000000000204</v>
      </c>
      <c r="E36" s="25">
        <v>29568.720000000001</v>
      </c>
      <c r="F36" s="25">
        <v>27671.4</v>
      </c>
      <c r="G36" s="20">
        <v>10217.780000000001</v>
      </c>
      <c r="H36" s="20">
        <f>+D36+E36-F36</f>
        <v>2807.0800000000017</v>
      </c>
      <c r="I36" s="28"/>
      <c r="J36" s="27"/>
    </row>
    <row r="37" spans="3:11" ht="13.5" customHeight="1" thickBot="1" x14ac:dyDescent="0.25">
      <c r="C37" s="24" t="s">
        <v>19</v>
      </c>
      <c r="D37" s="26">
        <v>1009.75</v>
      </c>
      <c r="E37" s="25">
        <v>21879.200000000001</v>
      </c>
      <c r="F37" s="25">
        <v>22426.09</v>
      </c>
      <c r="G37" s="20"/>
      <c r="H37" s="20">
        <f>+D37+E37-F37</f>
        <v>462.86000000000058</v>
      </c>
      <c r="I37" s="23"/>
    </row>
    <row r="38" spans="3:11" ht="12.75" hidden="1" customHeight="1" thickBot="1" x14ac:dyDescent="0.25">
      <c r="C38" s="18" t="s">
        <v>18</v>
      </c>
      <c r="D38" s="22">
        <v>0</v>
      </c>
      <c r="E38" s="25"/>
      <c r="F38" s="25"/>
      <c r="G38" s="20"/>
      <c r="H38" s="20">
        <f>+D38+E38-F38</f>
        <v>0</v>
      </c>
      <c r="I38" s="23" t="s">
        <v>17</v>
      </c>
    </row>
    <row r="39" spans="3:11" ht="36.75" customHeight="1" thickBot="1" x14ac:dyDescent="0.25">
      <c r="C39" s="18" t="s">
        <v>16</v>
      </c>
      <c r="D39" s="22">
        <v>990.2300000000032</v>
      </c>
      <c r="E39" s="25">
        <v>32184.240000000002</v>
      </c>
      <c r="F39" s="25">
        <v>30119.11</v>
      </c>
      <c r="G39" s="20">
        <v>33587.61</v>
      </c>
      <c r="H39" s="20">
        <f>+D39+E39-F39</f>
        <v>3055.3600000000006</v>
      </c>
      <c r="I39" s="19" t="s">
        <v>15</v>
      </c>
      <c r="J39" s="1">
        <f>1380.39-5.25</f>
        <v>1375.14</v>
      </c>
    </row>
    <row r="40" spans="3:11" ht="13.5" hidden="1" customHeight="1" thickBot="1" x14ac:dyDescent="0.25">
      <c r="C40" s="18" t="s">
        <v>14</v>
      </c>
      <c r="D40" s="16"/>
      <c r="E40" s="21"/>
      <c r="F40" s="21"/>
      <c r="G40" s="20"/>
      <c r="H40" s="21"/>
      <c r="I40" s="19" t="s">
        <v>13</v>
      </c>
    </row>
    <row r="41" spans="3:11" ht="13.5" customHeight="1" thickBot="1" x14ac:dyDescent="0.25">
      <c r="C41" s="24" t="s">
        <v>12</v>
      </c>
      <c r="D41" s="22">
        <v>520.09999999999854</v>
      </c>
      <c r="E41" s="21">
        <v>11401.11</v>
      </c>
      <c r="F41" s="21">
        <v>11140.49</v>
      </c>
      <c r="G41" s="20">
        <f>+E41</f>
        <v>11401.11</v>
      </c>
      <c r="H41" s="20">
        <f>+D41+E41-F41</f>
        <v>780.71999999999935</v>
      </c>
      <c r="I41" s="23"/>
    </row>
    <row r="42" spans="3:11" ht="13.5" customHeight="1" thickBot="1" x14ac:dyDescent="0.25">
      <c r="C42" s="24" t="s">
        <v>11</v>
      </c>
      <c r="D42" s="22">
        <v>480.76999999999953</v>
      </c>
      <c r="E42" s="21"/>
      <c r="F42" s="21">
        <v>480.77</v>
      </c>
      <c r="G42" s="20">
        <f>+E42</f>
        <v>0</v>
      </c>
      <c r="H42" s="20">
        <f>+D42+E42-F42</f>
        <v>-4.5474735088646412E-13</v>
      </c>
      <c r="I42" s="23"/>
      <c r="K42" s="1">
        <f>321.3+159.47</f>
        <v>480.77</v>
      </c>
    </row>
    <row r="43" spans="3:11" ht="13.5" customHeight="1" thickBot="1" x14ac:dyDescent="0.25">
      <c r="C43" s="24" t="s">
        <v>10</v>
      </c>
      <c r="D43" s="22">
        <v>542.73</v>
      </c>
      <c r="E43" s="21">
        <v>16524.95</v>
      </c>
      <c r="F43" s="21">
        <v>15466.03</v>
      </c>
      <c r="G43" s="20">
        <f>+E43</f>
        <v>16524.95</v>
      </c>
      <c r="H43" s="20">
        <f>+D43+E43-F43</f>
        <v>1601.6499999999996</v>
      </c>
      <c r="I43" s="23"/>
    </row>
    <row r="44" spans="3:11" ht="13.5" customHeight="1" thickBot="1" x14ac:dyDescent="0.25">
      <c r="C44" s="18" t="s">
        <v>9</v>
      </c>
      <c r="D44" s="22">
        <v>207.32000000000062</v>
      </c>
      <c r="E44" s="21">
        <v>6738.36</v>
      </c>
      <c r="F44" s="21">
        <v>6305.97</v>
      </c>
      <c r="G44" s="20">
        <f>+E44</f>
        <v>6738.36</v>
      </c>
      <c r="H44" s="20">
        <f>+D44+E44-F44</f>
        <v>639.71</v>
      </c>
      <c r="I44" s="19" t="s">
        <v>8</v>
      </c>
    </row>
    <row r="45" spans="3:11" s="12" customFormat="1" ht="13.5" customHeight="1" thickBot="1" x14ac:dyDescent="0.25">
      <c r="C45" s="18" t="s">
        <v>7</v>
      </c>
      <c r="D45" s="17">
        <f>SUM(D35:D44)</f>
        <v>8948.419999999991</v>
      </c>
      <c r="E45" s="17">
        <f>SUM(E35:E44)</f>
        <v>257656.78000000003</v>
      </c>
      <c r="F45" s="17">
        <f>SUM(F35:F44)</f>
        <v>244027.83</v>
      </c>
      <c r="G45" s="17">
        <f>SUM(G35:G44)</f>
        <v>217830.01</v>
      </c>
      <c r="H45" s="17">
        <f>SUM(H35:H44)</f>
        <v>22577.369999999995</v>
      </c>
      <c r="I45" s="16"/>
    </row>
    <row r="46" spans="3:11" ht="21" customHeight="1" thickBot="1" x14ac:dyDescent="0.35">
      <c r="C46" s="15" t="s">
        <v>6</v>
      </c>
      <c r="D46" s="15"/>
      <c r="E46" s="15"/>
      <c r="F46" s="15"/>
      <c r="G46" s="15"/>
      <c r="H46" s="14">
        <f>+H32+H45</f>
        <v>62573.219999999921</v>
      </c>
    </row>
    <row r="47" spans="3:11" s="12" customFormat="1" ht="17.25" customHeight="1" thickBot="1" x14ac:dyDescent="0.25">
      <c r="C47" s="13" t="s">
        <v>5</v>
      </c>
      <c r="D47" s="13"/>
      <c r="E47" s="13"/>
      <c r="F47" s="13"/>
      <c r="G47" s="13"/>
      <c r="H47" s="13"/>
      <c r="I47" s="13"/>
    </row>
    <row r="48" spans="3:11" ht="28.5" customHeight="1" thickBot="1" x14ac:dyDescent="0.25">
      <c r="C48" s="11" t="s">
        <v>4</v>
      </c>
      <c r="D48" s="10" t="s">
        <v>3</v>
      </c>
      <c r="E48" s="9"/>
      <c r="F48" s="9"/>
      <c r="G48" s="9"/>
      <c r="H48" s="8"/>
      <c r="I48" s="7" t="s">
        <v>2</v>
      </c>
    </row>
    <row r="49" spans="3:8" ht="15" x14ac:dyDescent="0.25">
      <c r="C49" s="5" t="s">
        <v>1</v>
      </c>
      <c r="D49" s="5"/>
    </row>
    <row r="50" spans="3:8" ht="15.75" customHeight="1" x14ac:dyDescent="0.2">
      <c r="C50" s="6" t="s">
        <v>0</v>
      </c>
    </row>
    <row r="51" spans="3:8" hidden="1" x14ac:dyDescent="0.2">
      <c r="C51" s="1"/>
      <c r="D51" s="1"/>
      <c r="E51" s="1"/>
      <c r="F51" s="1"/>
      <c r="G51" s="1"/>
      <c r="H51" s="1"/>
    </row>
    <row r="52" spans="3:8" ht="15" customHeight="1" x14ac:dyDescent="0.25">
      <c r="C52" s="5"/>
      <c r="D52" s="4"/>
      <c r="E52" s="4"/>
      <c r="F52" s="4"/>
    </row>
    <row r="53" spans="3:8" x14ac:dyDescent="0.2">
      <c r="D53" s="3"/>
      <c r="E53" s="3"/>
      <c r="F53" s="3"/>
      <c r="G53" s="3"/>
      <c r="H53" s="3"/>
    </row>
    <row r="54" spans="3:8" x14ac:dyDescent="0.2">
      <c r="D54" s="3"/>
    </row>
    <row r="55" spans="3:8" x14ac:dyDescent="0.2">
      <c r="H55" s="3"/>
    </row>
  </sheetData>
  <mergeCells count="10">
    <mergeCell ref="C47:I47"/>
    <mergeCell ref="D48:H48"/>
    <mergeCell ref="I35:I36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3:I23"/>
  <sheetViews>
    <sheetView topLeftCell="A13" zoomScaleNormal="100" zoomScaleSheetLayoutView="120" workbookViewId="0">
      <selection activeCell="F23" sqref="F23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3.7109375" style="52" customWidth="1"/>
    <col min="10" max="16384" width="9.140625" style="52"/>
  </cols>
  <sheetData>
    <row r="13" spans="1:9" x14ac:dyDescent="0.25">
      <c r="A13" s="58" t="s">
        <v>60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59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58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6" t="s">
        <v>57</v>
      </c>
      <c r="B16" s="56" t="s">
        <v>56</v>
      </c>
      <c r="C16" s="56" t="s">
        <v>55</v>
      </c>
      <c r="D16" s="56" t="s">
        <v>54</v>
      </c>
      <c r="E16" s="56" t="s">
        <v>53</v>
      </c>
      <c r="F16" s="57" t="s">
        <v>52</v>
      </c>
      <c r="G16" s="57" t="s">
        <v>51</v>
      </c>
      <c r="H16" s="56" t="s">
        <v>50</v>
      </c>
      <c r="I16" s="56" t="s">
        <v>49</v>
      </c>
    </row>
    <row r="17" spans="1:9" x14ac:dyDescent="0.25">
      <c r="A17" s="55" t="s">
        <v>48</v>
      </c>
      <c r="B17" s="54">
        <v>8.6778199999999988</v>
      </c>
      <c r="C17" s="54"/>
      <c r="D17" s="54">
        <v>29.568719999999999</v>
      </c>
      <c r="E17" s="54">
        <v>27.671399999999998</v>
      </c>
      <c r="F17" s="54">
        <v>4.1849999999999996</v>
      </c>
      <c r="G17" s="54">
        <v>10.217779999999999</v>
      </c>
      <c r="H17" s="54">
        <v>2.80708</v>
      </c>
      <c r="I17" s="54">
        <f>B17+D17+F17-G17</f>
        <v>32.213760000000001</v>
      </c>
    </row>
    <row r="19" spans="1:9" x14ac:dyDescent="0.25">
      <c r="A19" s="52" t="s">
        <v>47</v>
      </c>
    </row>
    <row r="20" spans="1:9" x14ac:dyDescent="0.25">
      <c r="A20" s="52" t="s">
        <v>46</v>
      </c>
      <c r="D20" s="53"/>
      <c r="E20" s="53"/>
      <c r="F20" s="53"/>
    </row>
    <row r="21" spans="1:9" x14ac:dyDescent="0.25">
      <c r="A21" s="52" t="s">
        <v>45</v>
      </c>
      <c r="D21" s="53"/>
      <c r="E21" s="53"/>
      <c r="F21" s="53"/>
    </row>
    <row r="22" spans="1:9" x14ac:dyDescent="0.25">
      <c r="A22" s="52" t="s">
        <v>44</v>
      </c>
    </row>
    <row r="23" spans="1:9" x14ac:dyDescent="0.25">
      <c r="A23" s="52" t="s">
        <v>43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ЧР72</vt:lpstr>
      <vt:lpstr>ЧР 72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2018-04-02T11:24:52Z</dcterms:created>
  <dcterms:modified xsi:type="dcterms:W3CDTF">2018-04-02T11:25:17Z</dcterms:modified>
</cp:coreProperties>
</file>