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73" sheetId="2" r:id="rId1"/>
    <sheet name="ЧР 7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H28" i="2"/>
  <c r="H29" i="2"/>
  <c r="H30" i="2"/>
  <c r="K30" i="2"/>
  <c r="H31" i="2"/>
  <c r="J31" i="2"/>
  <c r="K31" i="2"/>
  <c r="L31" i="2"/>
  <c r="D32" i="2"/>
  <c r="E32" i="2"/>
  <c r="F32" i="2"/>
  <c r="G32" i="2"/>
  <c r="H32" i="2"/>
  <c r="D35" i="2"/>
  <c r="G35" i="2"/>
  <c r="H35" i="2"/>
  <c r="J35" i="2"/>
  <c r="K35" i="2"/>
  <c r="H36" i="2"/>
  <c r="H37" i="2"/>
  <c r="H38" i="2"/>
  <c r="H39" i="2"/>
  <c r="J39" i="2"/>
  <c r="G41" i="2"/>
  <c r="H41" i="2"/>
  <c r="G42" i="2"/>
  <c r="H42" i="2"/>
  <c r="G43" i="2"/>
  <c r="H43" i="2"/>
  <c r="D44" i="2"/>
  <c r="E44" i="2"/>
  <c r="F44" i="2"/>
  <c r="G44" i="2"/>
  <c r="H44" i="2"/>
  <c r="H45" i="2"/>
  <c r="I17" i="1"/>
</calcChain>
</file>

<file path=xl/sharedStrings.xml><?xml version="1.0" encoding="utf-8"?>
<sst xmlns="http://schemas.openxmlformats.org/spreadsheetml/2006/main" count="64" uniqueCount="57">
  <si>
    <t>ГВС -промывка - 1.14 т.р.</t>
  </si>
  <si>
    <r>
      <t>Затраты по статье "текущий ремонт" составили 1.14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</si>
  <si>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</si>
  <si>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</si>
  <si>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</si>
  <si>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</si>
  <si>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</si>
  <si>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</si>
  <si>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</si>
  <si>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</si>
  <si>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</si>
  <si>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</si>
  <si>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73 по мкр. Черная Речка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</si>
  <si>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</si>
  <si>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</si>
  <si>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</si>
  <si>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</si>
  <si>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</si>
  <si>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>Поступило за размещение интернет оборудования  от ООО "ГМК" 4185,00 руб.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</si>
  <si>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</si>
  <si>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</si>
  <si>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</si>
  <si>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</si>
  <si>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</si>
  <si>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</si>
  <si>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</si>
  <si>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</si>
  <si>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</si>
  <si>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</si>
  <si>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</si>
  <si>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</si>
  <si>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</si>
  <si>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</si>
  <si>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</si>
  <si>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</si>
  <si>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Н/2009-74 от 01.01.2009г.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</si>
  <si>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</si>
  <si>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</si>
  <si>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</si>
  <si>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</si>
  <si>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</si>
  <si>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</si>
  <si>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</si>
  <si>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</si>
  <si>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</si>
  <si>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</si>
  <si>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</si>
  <si>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</si>
  <si>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</si>
  <si>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</si>
  <si>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</si>
  <si>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</si>
  <si>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</si>
  <si>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73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</si>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</sst>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ill="1"/>
    <xf numFmtId="0" fontId="3" fillId="0" borderId="0" xfId="1" applyFont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0" fontId="5" fillId="0" borderId="2" xfId="1" applyFont="1" applyFill="1" applyBorder="1" applyAlignment="1">
      <alignment horizontal="center" vertical="top" wrapText="1"/>
    </xf>
    <xf numFmtId="0" fontId="2" fillId="0" borderId="3" xfId="1" applyFill="1" applyBorder="1" applyAlignment="1">
      <alignment horizontal="center" vertical="top" wrapText="1"/>
    </xf>
    <xf numFmtId="0" fontId="2" fillId="0" borderId="4" xfId="1" applyFill="1" applyBorder="1" applyAlignment="1">
      <alignment horizontal="center" vertical="top" wrapText="1"/>
    </xf>
    <xf numFmtId="4" fontId="3" fillId="0" borderId="5" xfId="1" applyNumberFormat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wrapText="1"/>
    </xf>
    <xf numFmtId="0" fontId="2" fillId="0" borderId="0" xfId="1" applyFont="1" applyFill="1"/>
    <xf numFmtId="0" fontId="6" fillId="0" borderId="6" xfId="1" applyFont="1" applyFill="1" applyBorder="1" applyAlignment="1">
      <alignment horizontal="center" vertical="top" wrapText="1"/>
    </xf>
    <xf numFmtId="4" fontId="7" fillId="0" borderId="0" xfId="1" applyNumberFormat="1" applyFont="1" applyFill="1"/>
    <xf numFmtId="0" fontId="8" fillId="0" borderId="0" xfId="1" applyFont="1" applyFill="1"/>
    <xf numFmtId="0" fontId="6" fillId="0" borderId="7" xfId="1" applyFont="1" applyFill="1" applyBorder="1" applyAlignment="1">
      <alignment horizontal="center" vertical="top" wrapText="1"/>
    </xf>
    <xf numFmtId="4" fontId="6" fillId="0" borderId="7" xfId="1" applyNumberFormat="1" applyFont="1" applyFill="1" applyBorder="1" applyAlignment="1">
      <alignment vertical="top" wrapText="1"/>
    </xf>
    <xf numFmtId="0" fontId="6" fillId="0" borderId="8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4" fontId="9" fillId="0" borderId="3" xfId="1" applyNumberFormat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horizontal="right" vertical="top" wrapText="1"/>
    </xf>
    <xf numFmtId="0" fontId="10" fillId="0" borderId="7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right" vertical="top" wrapText="1"/>
    </xf>
    <xf numFmtId="4" fontId="9" fillId="0" borderId="7" xfId="1" applyNumberFormat="1" applyFont="1" applyFill="1" applyBorder="1" applyAlignment="1">
      <alignment vertical="top" wrapText="1"/>
    </xf>
    <xf numFmtId="0" fontId="3" fillId="0" borderId="7" xfId="1" applyFont="1" applyFill="1" applyBorder="1" applyAlignment="1">
      <alignment horizontal="right" vertical="top" wrapText="1"/>
    </xf>
    <xf numFmtId="0" fontId="5" fillId="0" borderId="7" xfId="1" applyFont="1" applyFill="1" applyBorder="1" applyAlignment="1">
      <alignment horizontal="right" vertical="top" wrapText="1"/>
    </xf>
    <xf numFmtId="0" fontId="12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right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4" fontId="2" fillId="0" borderId="0" xfId="1" applyNumberFormat="1" applyFill="1"/>
    <xf numFmtId="0" fontId="3" fillId="0" borderId="8" xfId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right" vertical="top" wrapText="1"/>
    </xf>
    <xf numFmtId="2" fontId="2" fillId="0" borderId="0" xfId="1" applyNumberFormat="1" applyFill="1"/>
    <xf numFmtId="0" fontId="3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14" fillId="0" borderId="13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/>
    <xf numFmtId="0" fontId="6" fillId="0" borderId="0" xfId="1" applyFont="1" applyFill="1" applyAlignment="1">
      <alignment horizontal="center"/>
    </xf>
    <xf numFmtId="0" fontId="16" fillId="0" borderId="3" xfId="1" applyFont="1" applyFill="1" applyBorder="1"/>
    <xf numFmtId="0" fontId="16" fillId="0" borderId="4" xfId="1" applyFont="1" applyFill="1" applyBorder="1"/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16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L54"/>
  <sheetViews>
    <sheetView tabSelected="1" topLeftCell="C19" zoomScaleNormal="100" workbookViewId="0">
      <selection activeCell="C33" sqref="C33:I33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30.710937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2.85546875" style="9" customWidth="1"/>
    <col min="9" max="9" width="24.140625" style="9" customWidth="1"/>
    <col min="10" max="12" width="0" style="8" hidden="1" customWidth="1"/>
    <col min="13" max="16384" width="9.140625" style="8"/>
  </cols>
  <sheetData>
    <row r="1" spans="3:9" ht="12.75" hidden="1" customHeight="1" x14ac:dyDescent="0.2">
      <c r="C1" s="61"/>
      <c r="D1" s="61"/>
      <c r="E1" s="61"/>
      <c r="F1" s="61"/>
      <c r="G1" s="61"/>
      <c r="H1" s="61"/>
      <c r="I1" s="61"/>
    </row>
    <row r="2" spans="3:9" ht="13.5" hidden="1" customHeight="1" thickBot="1" x14ac:dyDescent="0.25">
      <c r="C2" s="61"/>
      <c r="D2" s="61"/>
      <c r="E2" s="61" t="s">
        <v>56</v>
      </c>
      <c r="F2" s="61"/>
      <c r="G2" s="61"/>
      <c r="H2" s="61"/>
      <c r="I2" s="61"/>
    </row>
    <row r="3" spans="3:9" ht="13.5" hidden="1" customHeight="1" thickBot="1" x14ac:dyDescent="0.25">
      <c r="C3" s="60"/>
      <c r="D3" s="59"/>
      <c r="E3" s="58"/>
      <c r="F3" s="58"/>
      <c r="G3" s="58"/>
      <c r="H3" s="58"/>
      <c r="I3" s="57"/>
    </row>
    <row r="4" spans="3:9" ht="12.75" hidden="1" customHeight="1" x14ac:dyDescent="0.2">
      <c r="C4" s="56"/>
      <c r="D4" s="56"/>
      <c r="E4" s="55"/>
      <c r="F4" s="55"/>
      <c r="G4" s="55"/>
      <c r="H4" s="55"/>
      <c r="I4" s="55"/>
    </row>
    <row r="5" spans="3:9" ht="12.75" customHeight="1" x14ac:dyDescent="0.2">
      <c r="C5" s="56"/>
      <c r="D5" s="56"/>
      <c r="E5" s="55"/>
      <c r="F5" s="55"/>
      <c r="G5" s="55"/>
      <c r="H5" s="55"/>
      <c r="I5" s="55"/>
    </row>
    <row r="6" spans="3:9" ht="12.75" customHeight="1" x14ac:dyDescent="0.2">
      <c r="C6" s="56"/>
      <c r="D6" s="56"/>
      <c r="E6" s="55"/>
      <c r="F6" s="55"/>
      <c r="G6" s="55"/>
      <c r="H6" s="55"/>
      <c r="I6" s="55"/>
    </row>
    <row r="7" spans="3:9" ht="12.75" customHeight="1" x14ac:dyDescent="0.2">
      <c r="C7" s="56"/>
      <c r="D7" s="56"/>
      <c r="E7" s="55"/>
      <c r="F7" s="55"/>
      <c r="G7" s="55"/>
      <c r="H7" s="55"/>
      <c r="I7" s="55"/>
    </row>
    <row r="8" spans="3:9" ht="12.75" customHeight="1" x14ac:dyDescent="0.2">
      <c r="C8" s="56"/>
      <c r="D8" s="56"/>
      <c r="E8" s="55"/>
      <c r="F8" s="55"/>
      <c r="G8" s="55"/>
      <c r="H8" s="55"/>
      <c r="I8" s="55"/>
    </row>
    <row r="9" spans="3:9" ht="12.75" customHeight="1" x14ac:dyDescent="0.2">
      <c r="C9" s="56"/>
      <c r="D9" s="56"/>
      <c r="E9" s="55"/>
      <c r="F9" s="55"/>
      <c r="G9" s="55"/>
      <c r="H9" s="55"/>
      <c r="I9" s="55"/>
    </row>
    <row r="10" spans="3:9" ht="12.75" customHeight="1" x14ac:dyDescent="0.2">
      <c r="C10" s="56"/>
      <c r="D10" s="56"/>
      <c r="E10" s="55"/>
      <c r="F10" s="55"/>
      <c r="G10" s="55"/>
      <c r="H10" s="55"/>
      <c r="I10" s="55"/>
    </row>
    <row r="11" spans="3:9" ht="12.75" customHeight="1" x14ac:dyDescent="0.2">
      <c r="C11" s="56"/>
      <c r="D11" s="56"/>
      <c r="E11" s="55"/>
      <c r="F11" s="55"/>
      <c r="G11" s="55"/>
      <c r="H11" s="55"/>
      <c r="I11" s="55"/>
    </row>
    <row r="12" spans="3:9" ht="12.75" customHeight="1" x14ac:dyDescent="0.2">
      <c r="C12" s="56"/>
      <c r="D12" s="56"/>
      <c r="E12" s="55"/>
      <c r="F12" s="55"/>
      <c r="G12" s="55"/>
      <c r="H12" s="55"/>
      <c r="I12" s="55"/>
    </row>
    <row r="13" spans="3:9" ht="12.75" customHeight="1" x14ac:dyDescent="0.2">
      <c r="C13" s="56"/>
      <c r="D13" s="56"/>
      <c r="E13" s="55"/>
      <c r="F13" s="55"/>
      <c r="G13" s="55"/>
      <c r="H13" s="55"/>
      <c r="I13" s="55"/>
    </row>
    <row r="14" spans="3:9" ht="12.75" customHeight="1" x14ac:dyDescent="0.2">
      <c r="C14" s="56"/>
      <c r="D14" s="56"/>
      <c r="E14" s="55"/>
      <c r="F14" s="55"/>
      <c r="G14" s="55"/>
      <c r="H14" s="55"/>
      <c r="I14" s="55"/>
    </row>
    <row r="15" spans="3:9" ht="12.75" customHeight="1" x14ac:dyDescent="0.2">
      <c r="C15" s="56"/>
      <c r="D15" s="56"/>
      <c r="E15" s="55"/>
      <c r="F15" s="55"/>
      <c r="G15" s="55"/>
      <c r="H15" s="55"/>
      <c r="I15" s="55"/>
    </row>
    <row r="16" spans="3:9" ht="12.75" customHeight="1" x14ac:dyDescent="0.2">
      <c r="C16" s="56"/>
      <c r="D16" s="56"/>
      <c r="E16" s="55"/>
      <c r="F16" s="55"/>
      <c r="G16" s="55"/>
      <c r="H16" s="55"/>
      <c r="I16" s="55"/>
    </row>
    <row r="17" spans="3:12" ht="12.75" customHeight="1" x14ac:dyDescent="0.2">
      <c r="C17" s="56"/>
      <c r="D17" s="56"/>
      <c r="E17" s="55"/>
      <c r="F17" s="55"/>
      <c r="G17" s="55"/>
      <c r="H17" s="55"/>
      <c r="I17" s="55"/>
    </row>
    <row r="18" spans="3:12" ht="12.75" customHeight="1" x14ac:dyDescent="0.2">
      <c r="C18" s="56"/>
      <c r="D18" s="56"/>
      <c r="E18" s="55"/>
      <c r="F18" s="55"/>
      <c r="G18" s="55"/>
      <c r="H18" s="55"/>
      <c r="I18" s="55"/>
    </row>
    <row r="19" spans="3:12" ht="12.75" customHeight="1" x14ac:dyDescent="0.2">
      <c r="C19" s="56"/>
      <c r="D19" s="56"/>
      <c r="E19" s="55"/>
      <c r="F19" s="55"/>
      <c r="G19" s="55"/>
      <c r="H19" s="55"/>
      <c r="I19" s="55"/>
    </row>
    <row r="20" spans="3:12" ht="12.75" customHeight="1" x14ac:dyDescent="0.2">
      <c r="C20" s="56"/>
      <c r="D20" s="56"/>
      <c r="E20" s="55"/>
      <c r="F20" s="55"/>
      <c r="G20" s="55"/>
      <c r="H20" s="55"/>
      <c r="I20" s="55"/>
    </row>
    <row r="21" spans="3:12" ht="14.25" x14ac:dyDescent="0.2">
      <c r="C21" s="54" t="s">
        <v>55</v>
      </c>
      <c r="D21" s="54"/>
      <c r="E21" s="54"/>
      <c r="F21" s="54"/>
      <c r="G21" s="54"/>
      <c r="H21" s="54"/>
      <c r="I21" s="54"/>
    </row>
    <row r="22" spans="3:12" x14ac:dyDescent="0.2">
      <c r="C22" s="53" t="s">
        <v>54</v>
      </c>
      <c r="D22" s="53"/>
      <c r="E22" s="53"/>
      <c r="F22" s="53"/>
      <c r="G22" s="53"/>
      <c r="H22" s="53"/>
      <c r="I22" s="53"/>
    </row>
    <row r="23" spans="3:12" x14ac:dyDescent="0.2">
      <c r="C23" s="53" t="s">
        <v>53</v>
      </c>
      <c r="D23" s="53"/>
      <c r="E23" s="53"/>
      <c r="F23" s="53"/>
      <c r="G23" s="53"/>
      <c r="H23" s="53"/>
      <c r="I23" s="53"/>
    </row>
    <row r="24" spans="3:12" ht="6" customHeight="1" thickBot="1" x14ac:dyDescent="0.25">
      <c r="C24" s="52"/>
      <c r="D24" s="52"/>
      <c r="E24" s="52"/>
      <c r="F24" s="52"/>
      <c r="G24" s="52"/>
      <c r="H24" s="52"/>
      <c r="I24" s="52"/>
    </row>
    <row r="25" spans="3:12" ht="56.25" customHeight="1" thickBot="1" x14ac:dyDescent="0.25">
      <c r="C25" s="39" t="s">
        <v>43</v>
      </c>
      <c r="D25" s="42" t="s">
        <v>42</v>
      </c>
      <c r="E25" s="41" t="s">
        <v>41</v>
      </c>
      <c r="F25" s="41" t="s">
        <v>40</v>
      </c>
      <c r="G25" s="41" t="s">
        <v>39</v>
      </c>
      <c r="H25" s="41" t="s">
        <v>38</v>
      </c>
      <c r="I25" s="42" t="s">
        <v>52</v>
      </c>
    </row>
    <row r="26" spans="3:12" ht="13.5" customHeight="1" thickBot="1" x14ac:dyDescent="0.25">
      <c r="C26" s="51" t="s">
        <v>51</v>
      </c>
      <c r="D26" s="43"/>
      <c r="E26" s="43"/>
      <c r="F26" s="43"/>
      <c r="G26" s="43"/>
      <c r="H26" s="43"/>
      <c r="I26" s="50"/>
    </row>
    <row r="27" spans="3:12" ht="13.5" customHeight="1" thickBot="1" x14ac:dyDescent="0.25">
      <c r="C27" s="25" t="s">
        <v>50</v>
      </c>
      <c r="D27" s="34">
        <v>20897.360000000015</v>
      </c>
      <c r="E27" s="33">
        <v>192643.5</v>
      </c>
      <c r="F27" s="33">
        <v>195439.19</v>
      </c>
      <c r="G27" s="33">
        <v>176150.16</v>
      </c>
      <c r="H27" s="33">
        <f>D27+E27-F27</f>
        <v>18101.670000000013</v>
      </c>
      <c r="I27" s="49" t="s">
        <v>49</v>
      </c>
      <c r="K27" s="8">
        <v>20897.36</v>
      </c>
    </row>
    <row r="28" spans="3:12" ht="13.5" customHeight="1" thickBot="1" x14ac:dyDescent="0.25">
      <c r="C28" s="25" t="s">
        <v>48</v>
      </c>
      <c r="D28" s="34">
        <v>4586.0799999999945</v>
      </c>
      <c r="E28" s="28">
        <v>45760.78</v>
      </c>
      <c r="F28" s="28">
        <v>47670.38</v>
      </c>
      <c r="G28" s="33">
        <v>51115.32</v>
      </c>
      <c r="H28" s="33">
        <f>D28+E28-F28</f>
        <v>2676.4799999999959</v>
      </c>
      <c r="I28" s="48"/>
      <c r="K28" s="8">
        <v>4586.08</v>
      </c>
    </row>
    <row r="29" spans="3:12" ht="13.5" customHeight="1" thickBot="1" x14ac:dyDescent="0.25">
      <c r="C29" s="25" t="s">
        <v>47</v>
      </c>
      <c r="D29" s="34">
        <v>2636.989999999998</v>
      </c>
      <c r="E29" s="28">
        <v>31943.98</v>
      </c>
      <c r="F29" s="28">
        <v>33052.199999999997</v>
      </c>
      <c r="G29" s="33">
        <v>59509.34</v>
      </c>
      <c r="H29" s="33">
        <f>D29+E29-F29</f>
        <v>1528.7700000000041</v>
      </c>
      <c r="I29" s="48"/>
      <c r="K29" s="8">
        <v>2636.99</v>
      </c>
    </row>
    <row r="30" spans="3:12" ht="13.5" customHeight="1" thickBot="1" x14ac:dyDescent="0.25">
      <c r="C30" s="25" t="s">
        <v>46</v>
      </c>
      <c r="D30" s="34">
        <v>1558.7000000000116</v>
      </c>
      <c r="E30" s="28">
        <v>19854.060000000001</v>
      </c>
      <c r="F30" s="28">
        <v>20321.240000000002</v>
      </c>
      <c r="G30" s="33">
        <v>32165</v>
      </c>
      <c r="H30" s="33">
        <f>D30+E30-F30</f>
        <v>1091.5200000000114</v>
      </c>
      <c r="I30" s="48"/>
      <c r="K30" s="47">
        <f>633.19+925.51</f>
        <v>1558.7</v>
      </c>
    </row>
    <row r="31" spans="3:12" ht="13.5" customHeight="1" thickBot="1" x14ac:dyDescent="0.25">
      <c r="C31" s="25" t="s">
        <v>45</v>
      </c>
      <c r="D31" s="46">
        <v>90.760000000000218</v>
      </c>
      <c r="E31" s="28">
        <v>5984.67</v>
      </c>
      <c r="F31" s="28">
        <v>5979.9</v>
      </c>
      <c r="G31" s="33"/>
      <c r="H31" s="33">
        <f>D31+E31-F31</f>
        <v>95.530000000000655</v>
      </c>
      <c r="I31" s="45"/>
      <c r="J31" s="8">
        <f>-3.57+91.48-2.12+35.88-0.83</f>
        <v>120.84000000000002</v>
      </c>
      <c r="K31" s="8">
        <f>105.91-11.58-3.57</f>
        <v>90.76</v>
      </c>
      <c r="L31" s="44">
        <f>+H31-K31</f>
        <v>4.7700000000006497</v>
      </c>
    </row>
    <row r="32" spans="3:12" ht="13.5" customHeight="1" thickBot="1" x14ac:dyDescent="0.25">
      <c r="C32" s="25" t="s">
        <v>22</v>
      </c>
      <c r="D32" s="24">
        <f>SUM(D27:D31)</f>
        <v>29769.890000000021</v>
      </c>
      <c r="E32" s="24">
        <f>SUM(E27:E31)</f>
        <v>296186.99</v>
      </c>
      <c r="F32" s="24">
        <f>SUM(F27:F31)</f>
        <v>302462.91000000003</v>
      </c>
      <c r="G32" s="24">
        <f>SUM(G27:G31)</f>
        <v>318939.82</v>
      </c>
      <c r="H32" s="24">
        <f>SUM(H27:H31)</f>
        <v>23493.970000000023</v>
      </c>
      <c r="I32" s="25"/>
    </row>
    <row r="33" spans="3:11" ht="13.5" customHeight="1" thickBot="1" x14ac:dyDescent="0.25">
      <c r="C33" s="43" t="s">
        <v>44</v>
      </c>
      <c r="D33" s="43"/>
      <c r="E33" s="43"/>
      <c r="F33" s="43"/>
      <c r="G33" s="43"/>
      <c r="H33" s="43"/>
      <c r="I33" s="43"/>
    </row>
    <row r="34" spans="3:11" ht="51" customHeight="1" thickBot="1" x14ac:dyDescent="0.25">
      <c r="C34" s="31" t="s">
        <v>43</v>
      </c>
      <c r="D34" s="42" t="s">
        <v>42</v>
      </c>
      <c r="E34" s="41" t="s">
        <v>41</v>
      </c>
      <c r="F34" s="41" t="s">
        <v>40</v>
      </c>
      <c r="G34" s="41" t="s">
        <v>39</v>
      </c>
      <c r="H34" s="41" t="s">
        <v>38</v>
      </c>
      <c r="I34" s="40" t="s">
        <v>37</v>
      </c>
    </row>
    <row r="35" spans="3:11" ht="31.5" customHeight="1" thickBot="1" x14ac:dyDescent="0.25">
      <c r="C35" s="39" t="s">
        <v>36</v>
      </c>
      <c r="D35" s="38">
        <f>9055.95000000004-421.74</f>
        <v>8634.210000000041</v>
      </c>
      <c r="E35" s="27">
        <v>135754.79999999999</v>
      </c>
      <c r="F35" s="27">
        <v>136102.21</v>
      </c>
      <c r="G35" s="27">
        <f>+E35</f>
        <v>135754.79999999999</v>
      </c>
      <c r="H35" s="27">
        <f>D35+E35-F35</f>
        <v>8286.8000000000466</v>
      </c>
      <c r="I35" s="37" t="s">
        <v>35</v>
      </c>
      <c r="J35" s="8">
        <f>3006.84-65.69-0.48-1.85</f>
        <v>2938.82</v>
      </c>
      <c r="K35" s="8">
        <f>79.52+8634.21+342.22</f>
        <v>9055.9499999999989</v>
      </c>
    </row>
    <row r="36" spans="3:11" ht="14.25" customHeight="1" thickBot="1" x14ac:dyDescent="0.25">
      <c r="C36" s="25" t="s">
        <v>34</v>
      </c>
      <c r="D36" s="34">
        <v>1830.75</v>
      </c>
      <c r="E36" s="33">
        <v>28784.639999999999</v>
      </c>
      <c r="F36" s="33">
        <v>28946.21</v>
      </c>
      <c r="G36" s="27">
        <v>1144.33</v>
      </c>
      <c r="H36" s="27">
        <f>D36+E36-F36</f>
        <v>1669.1800000000003</v>
      </c>
      <c r="I36" s="36"/>
    </row>
    <row r="37" spans="3:11" ht="13.5" customHeight="1" thickBot="1" x14ac:dyDescent="0.25">
      <c r="C37" s="31" t="s">
        <v>33</v>
      </c>
      <c r="D37" s="35">
        <v>0</v>
      </c>
      <c r="E37" s="33"/>
      <c r="F37" s="33"/>
      <c r="G37" s="27"/>
      <c r="H37" s="27">
        <f>D37+E37-F37</f>
        <v>0</v>
      </c>
      <c r="I37" s="30"/>
    </row>
    <row r="38" spans="3:11" ht="12.75" hidden="1" customHeight="1" thickBot="1" x14ac:dyDescent="0.25">
      <c r="C38" s="25" t="s">
        <v>32</v>
      </c>
      <c r="D38" s="34">
        <v>0</v>
      </c>
      <c r="E38" s="33"/>
      <c r="F38" s="33"/>
      <c r="G38" s="27"/>
      <c r="H38" s="27">
        <f>D38+E38-F38</f>
        <v>0</v>
      </c>
      <c r="I38" s="30" t="s">
        <v>31</v>
      </c>
    </row>
    <row r="39" spans="3:11" ht="30.75" customHeight="1" thickBot="1" x14ac:dyDescent="0.25">
      <c r="C39" s="25" t="s">
        <v>30</v>
      </c>
      <c r="D39" s="34">
        <v>1992.1500000000051</v>
      </c>
      <c r="E39" s="33">
        <v>31322.28</v>
      </c>
      <c r="F39" s="33">
        <v>31488.240000000002</v>
      </c>
      <c r="G39" s="27">
        <v>33597.78</v>
      </c>
      <c r="H39" s="27">
        <f>D39+E39-F39</f>
        <v>1826.190000000006</v>
      </c>
      <c r="I39" s="26" t="s">
        <v>29</v>
      </c>
      <c r="J39" s="8">
        <f>678.05-14.82</f>
        <v>663.2299999999999</v>
      </c>
      <c r="K39" s="8">
        <v>1992.15</v>
      </c>
    </row>
    <row r="40" spans="3:11" ht="13.5" hidden="1" customHeight="1" thickBot="1" x14ac:dyDescent="0.25">
      <c r="C40" s="25" t="s">
        <v>28</v>
      </c>
      <c r="D40" s="32"/>
      <c r="E40" s="28"/>
      <c r="F40" s="28"/>
      <c r="G40" s="27"/>
      <c r="H40" s="28"/>
      <c r="I40" s="26" t="s">
        <v>27</v>
      </c>
    </row>
    <row r="41" spans="3:11" ht="13.5" customHeight="1" thickBot="1" x14ac:dyDescent="0.25">
      <c r="C41" s="31" t="s">
        <v>26</v>
      </c>
      <c r="D41" s="29">
        <v>1292.4699999999939</v>
      </c>
      <c r="E41" s="28">
        <v>15158.56</v>
      </c>
      <c r="F41" s="28">
        <v>15444.56</v>
      </c>
      <c r="G41" s="27">
        <f>+E41</f>
        <v>15158.56</v>
      </c>
      <c r="H41" s="27">
        <f>+D41+E41-F41</f>
        <v>1006.4699999999921</v>
      </c>
      <c r="I41" s="30"/>
    </row>
    <row r="42" spans="3:11" ht="13.5" customHeight="1" thickBot="1" x14ac:dyDescent="0.25">
      <c r="C42" s="31" t="s">
        <v>25</v>
      </c>
      <c r="D42" s="29">
        <v>421.74</v>
      </c>
      <c r="E42" s="28">
        <v>3700.24</v>
      </c>
      <c r="F42" s="28">
        <v>3950.36</v>
      </c>
      <c r="G42" s="27">
        <f>+E42</f>
        <v>3700.24</v>
      </c>
      <c r="H42" s="27">
        <f>+D42+E42-F42</f>
        <v>171.61999999999944</v>
      </c>
      <c r="I42" s="30"/>
    </row>
    <row r="43" spans="3:11" ht="13.5" customHeight="1" thickBot="1" x14ac:dyDescent="0.25">
      <c r="C43" s="25" t="s">
        <v>24</v>
      </c>
      <c r="D43" s="29">
        <v>418.59999999999945</v>
      </c>
      <c r="E43" s="28">
        <v>6581.76</v>
      </c>
      <c r="F43" s="28">
        <v>6706.04</v>
      </c>
      <c r="G43" s="27">
        <f>+E43</f>
        <v>6581.76</v>
      </c>
      <c r="H43" s="27">
        <f>+D43+E43-F43</f>
        <v>294.31999999999971</v>
      </c>
      <c r="I43" s="26" t="s">
        <v>23</v>
      </c>
    </row>
    <row r="44" spans="3:11" s="19" customFormat="1" ht="13.5" customHeight="1" thickBot="1" x14ac:dyDescent="0.25">
      <c r="C44" s="25" t="s">
        <v>22</v>
      </c>
      <c r="D44" s="24">
        <f>SUM(D35:D43)</f>
        <v>14589.920000000038</v>
      </c>
      <c r="E44" s="24">
        <f>SUM(E35:E43)</f>
        <v>221302.28</v>
      </c>
      <c r="F44" s="24">
        <f>SUM(F35:F43)</f>
        <v>222637.61999999997</v>
      </c>
      <c r="G44" s="24">
        <f>SUM(G35:G43)</f>
        <v>195937.46999999997</v>
      </c>
      <c r="H44" s="24">
        <f>SUM(H35:H43)</f>
        <v>13254.580000000044</v>
      </c>
      <c r="I44" s="23"/>
    </row>
    <row r="45" spans="3:11" ht="25.5" customHeight="1" thickBot="1" x14ac:dyDescent="0.35">
      <c r="C45" s="22" t="s">
        <v>21</v>
      </c>
      <c r="D45" s="22"/>
      <c r="E45" s="22"/>
      <c r="F45" s="22"/>
      <c r="G45" s="22"/>
      <c r="H45" s="21">
        <f>+H32+H44</f>
        <v>36748.550000000068</v>
      </c>
    </row>
    <row r="46" spans="3:11" s="19" customFormat="1" ht="17.25" customHeight="1" thickBot="1" x14ac:dyDescent="0.25">
      <c r="C46" s="20" t="s">
        <v>20</v>
      </c>
      <c r="D46" s="20"/>
      <c r="E46" s="20"/>
      <c r="F46" s="20"/>
      <c r="G46" s="20"/>
      <c r="H46" s="20"/>
      <c r="I46" s="20"/>
    </row>
    <row r="47" spans="3:11" ht="28.5" customHeight="1" thickBot="1" x14ac:dyDescent="0.25">
      <c r="C47" s="18" t="s">
        <v>19</v>
      </c>
      <c r="D47" s="17" t="s">
        <v>18</v>
      </c>
      <c r="E47" s="16"/>
      <c r="F47" s="16"/>
      <c r="G47" s="16"/>
      <c r="H47" s="15"/>
      <c r="I47" s="14" t="s">
        <v>17</v>
      </c>
    </row>
    <row r="48" spans="3:11" ht="15" x14ac:dyDescent="0.25">
      <c r="C48" s="12" t="s">
        <v>16</v>
      </c>
      <c r="D48" s="12"/>
    </row>
    <row r="49" spans="3:8" ht="14.25" customHeight="1" x14ac:dyDescent="0.2">
      <c r="C49" s="13" t="s">
        <v>15</v>
      </c>
    </row>
    <row r="50" spans="3:8" hidden="1" x14ac:dyDescent="0.2">
      <c r="C50" s="8"/>
      <c r="D50" s="8"/>
      <c r="E50" s="8"/>
      <c r="F50" s="8"/>
      <c r="G50" s="8"/>
      <c r="H50" s="8"/>
    </row>
    <row r="51" spans="3:8" ht="15" customHeight="1" x14ac:dyDescent="0.25">
      <c r="C51" s="12"/>
      <c r="D51" s="11"/>
      <c r="E51" s="11"/>
      <c r="F51" s="11"/>
    </row>
    <row r="52" spans="3:8" ht="12.75" customHeight="1" x14ac:dyDescent="0.2"/>
    <row r="53" spans="3:8" x14ac:dyDescent="0.2">
      <c r="D53" s="10"/>
      <c r="E53" s="10"/>
      <c r="F53" s="10"/>
      <c r="G53" s="10"/>
      <c r="H53" s="10"/>
    </row>
    <row r="54" spans="3:8" x14ac:dyDescent="0.2">
      <c r="H54" s="10"/>
    </row>
  </sheetData>
  <mergeCells count="10">
    <mergeCell ref="C46:I46"/>
    <mergeCell ref="D47:H47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3:I30"/>
  <sheetViews>
    <sheetView topLeftCell="A13" zoomScaleNormal="100" zoomScaleSheetLayoutView="120" workbookViewId="0">
      <selection activeCell="I25" sqref="I2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13" spans="1:9" x14ac:dyDescent="0.25">
      <c r="A13" s="7" t="s">
        <v>14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13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12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5" t="s">
        <v>11</v>
      </c>
      <c r="B16" s="5" t="s">
        <v>10</v>
      </c>
      <c r="C16" s="5" t="s">
        <v>9</v>
      </c>
      <c r="D16" s="5" t="s">
        <v>8</v>
      </c>
      <c r="E16" s="5" t="s">
        <v>7</v>
      </c>
      <c r="F16" s="6" t="s">
        <v>6</v>
      </c>
      <c r="G16" s="6" t="s">
        <v>5</v>
      </c>
      <c r="H16" s="5" t="s">
        <v>4</v>
      </c>
      <c r="I16" s="5" t="s">
        <v>3</v>
      </c>
    </row>
    <row r="17" spans="1:9" x14ac:dyDescent="0.25">
      <c r="A17" s="4" t="s">
        <v>2</v>
      </c>
      <c r="B17" s="3">
        <v>94.309060000000002</v>
      </c>
      <c r="C17" s="3"/>
      <c r="D17" s="3">
        <v>28.78464</v>
      </c>
      <c r="E17" s="3">
        <v>28.946210000000001</v>
      </c>
      <c r="F17" s="3">
        <v>4.1849999999999996</v>
      </c>
      <c r="G17" s="3">
        <v>1.1443300000000001</v>
      </c>
      <c r="H17" s="3">
        <v>1.6691800000000001</v>
      </c>
      <c r="I17" s="3">
        <f>B17+D17+F17-G17</f>
        <v>126.13437</v>
      </c>
    </row>
    <row r="19" spans="1:9" x14ac:dyDescent="0.25">
      <c r="A19" s="2" t="s">
        <v>1</v>
      </c>
    </row>
    <row r="20" spans="1:9" x14ac:dyDescent="0.25">
      <c r="A20" t="s">
        <v>0</v>
      </c>
      <c r="D20" s="1"/>
      <c r="E20" s="1"/>
      <c r="F20" s="1"/>
    </row>
    <row r="21" spans="1:9" x14ac:dyDescent="0.25">
      <c r="D21" s="1"/>
      <c r="E21" s="1"/>
      <c r="F21" s="1"/>
    </row>
    <row r="22" spans="1:9" x14ac:dyDescent="0.25">
      <c r="D22" s="1"/>
      <c r="E22" s="1"/>
      <c r="F22" s="1"/>
    </row>
    <row r="23" spans="1:9" x14ac:dyDescent="0.25">
      <c r="D23" s="1"/>
      <c r="E23" s="1"/>
      <c r="F23" s="1"/>
    </row>
    <row r="24" spans="1:9" x14ac:dyDescent="0.25">
      <c r="D24" s="1"/>
      <c r="E24" s="1"/>
      <c r="F24" s="1"/>
    </row>
    <row r="29" spans="1:9" x14ac:dyDescent="0.25">
      <c r="D29" s="1"/>
      <c r="E29" s="1"/>
      <c r="F29" s="1"/>
    </row>
    <row r="30" spans="1:9" x14ac:dyDescent="0.25">
      <c r="D30" s="1"/>
      <c r="E30" s="1"/>
      <c r="F30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ЧР73</vt:lpstr>
      <vt:lpstr>ЧР 73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2018-04-02T11:25:25Z</dcterms:created>
  <dcterms:modified xsi:type="dcterms:W3CDTF">2018-04-02T11:25:59Z</dcterms:modified>
</cp:coreProperties>
</file>