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Кленовая5 2" sheetId="2" r:id="rId1"/>
    <sheet name="Кленовая 5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H24" i="2"/>
  <c r="K24" i="2"/>
  <c r="H25" i="2"/>
  <c r="K25" i="2"/>
  <c r="H26" i="2"/>
  <c r="K26" i="2"/>
  <c r="H27" i="2"/>
  <c r="K27" i="2"/>
  <c r="D28" i="2"/>
  <c r="E28" i="2"/>
  <c r="F28" i="2"/>
  <c r="G28" i="2"/>
  <c r="H28" i="2"/>
  <c r="D31" i="2"/>
  <c r="G31" i="2"/>
  <c r="H31" i="2"/>
  <c r="J31" i="2"/>
  <c r="K31" i="2"/>
  <c r="H32" i="2"/>
  <c r="H41" i="2" s="1"/>
  <c r="H44" i="2" s="1"/>
  <c r="H33" i="2"/>
  <c r="H34" i="2"/>
  <c r="H35" i="2"/>
  <c r="G36" i="2"/>
  <c r="H36" i="2"/>
  <c r="G37" i="2"/>
  <c r="H37" i="2"/>
  <c r="H38" i="2"/>
  <c r="J38" i="2"/>
  <c r="K38" i="2"/>
  <c r="G39" i="2"/>
  <c r="H39" i="2"/>
  <c r="G40" i="2"/>
  <c r="H40" i="2"/>
  <c r="D41" i="2"/>
  <c r="E41" i="2"/>
  <c r="F41" i="2"/>
  <c r="G41" i="2"/>
  <c r="I17" i="1"/>
</calcChain>
</file>

<file path=xl/sharedStrings.xml><?xml version="1.0" encoding="utf-8"?>
<sst xmlns="http://schemas.openxmlformats.org/spreadsheetml/2006/main" count="68" uniqueCount="61">
  <si>
    <t>прочее - 0.23 т.р.</t>
  </si>
  <si>
    <t>смена стекол в подвальных окнах - 0.54 т.р.</t>
  </si>
  <si>
    <t>работы по электрикe - 0.45 т.р.</t>
  </si>
  <si>
    <t>демонтаж и установка манометров в подвале - 1.68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</si>
  <si>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</t>
    </r>
    <r>
      <rPr>
        <b/>
        <sz val="11"/>
        <color indexed="8"/>
        <rFont val="Calibri"/>
        <family val="2"/>
        <charset val="204"/>
      </rPr>
      <t>,90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</si>
  <si>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</si>
  <si>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</si>
  <si>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</si>
  <si>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</si>
  <si>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</si>
  <si>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</si>
  <si>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</si>
  <si>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</si>
  <si>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</si>
  <si>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</si>
  <si>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5/2 по ул. Кленовая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</si>
  <si>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</si>
  <si>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</si>
  <si>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</si>
  <si>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</si>
  <si>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</si>
  <si>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"ГМК"</t>
  </si>
  <si>
    <t>Поступило от ЦИТ "Домашние сети" за размещение интернет оборудования 1080,00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</si>
  <si>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</si>
  <si>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</si>
  <si>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</si>
  <si>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</si>
  <si>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</si>
  <si>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</si>
  <si>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</si>
  <si>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</si>
  <si>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</si>
  <si>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</si>
  <si>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</si>
  <si>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</si>
  <si>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</si>
  <si>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</si>
  <si>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</si>
  <si>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</si>
  <si>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Н/2009-77 от 01.04.2009г.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</si>
  <si>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</si>
  <si>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</si>
  <si>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</si>
  <si>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</si>
  <si>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</si>
  <si>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</si>
  <si>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</si>
  <si>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</si>
  <si>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</si>
  <si>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</si>
  <si>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</si>
  <si>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</si>
  <si>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</si>
  <si>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</si>
  <si>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</si>
  <si>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</si>
  <si>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</si>
  <si>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</si>
  <si>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</si>
  <si>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</si>
  <si>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5/2 по ул. Кленовая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</si>
</sst>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5" fillId="0" borderId="10" xfId="1" applyFont="1" applyFill="1" applyBorder="1" applyAlignment="1">
      <alignment horizontal="center" vertical="top" wrapText="1"/>
    </xf>
    <xf numFmtId="4" fontId="9" fillId="0" borderId="11" xfId="1" applyNumberFormat="1" applyFont="1" applyFill="1" applyBorder="1" applyAlignment="1">
      <alignment vertical="top" wrapText="1"/>
    </xf>
    <xf numFmtId="0" fontId="18" fillId="0" borderId="0" xfId="1" applyFont="1" applyFill="1" applyBorder="1"/>
    <xf numFmtId="0" fontId="9" fillId="0" borderId="0" xfId="1" applyFont="1" applyFill="1" applyAlignment="1">
      <alignment horizontal="center"/>
    </xf>
    <xf numFmtId="0" fontId="18" fillId="0" borderId="3" xfId="1" applyFont="1" applyFill="1" applyBorder="1"/>
    <xf numFmtId="0" fontId="18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8" fillId="0" borderId="0" xfId="1" applyFont="1" applyFill="1"/>
    <xf numFmtId="0" fontId="6" fillId="0" borderId="9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top" wrapText="1"/>
    </xf>
    <xf numFmtId="0" fontId="9" fillId="0" borderId="11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center" vertical="top" wrapText="1"/>
    </xf>
    <xf numFmtId="0" fontId="16" fillId="0" borderId="11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C6" workbookViewId="0">
      <selection activeCell="C19" sqref="C19:I19"/>
    </sheetView>
  </sheetViews>
  <sheetFormatPr defaultRowHeight="12.75" x14ac:dyDescent="0.2"/>
  <cols>
    <col min="1" max="1" width="3.42578125" style="6" hidden="1" customWidth="1"/>
    <col min="2" max="2" width="9.140625" style="6" hidden="1" customWidth="1"/>
    <col min="3" max="3" width="28.140625" style="7" customWidth="1"/>
    <col min="4" max="4" width="13" style="7" customWidth="1"/>
    <col min="5" max="5" width="11.85546875" style="7" customWidth="1"/>
    <col min="6" max="6" width="13.28515625" style="7" customWidth="1"/>
    <col min="7" max="7" width="11.85546875" style="7" customWidth="1"/>
    <col min="8" max="8" width="13.42578125" style="7" customWidth="1"/>
    <col min="9" max="9" width="25" style="7" customWidth="1"/>
    <col min="10" max="11" width="0" style="6" hidden="1" customWidth="1"/>
    <col min="12" max="16384" width="9.140625" style="6"/>
  </cols>
  <sheetData>
    <row r="1" spans="3:9" ht="12.75" hidden="1" customHeight="1" x14ac:dyDescent="0.2">
      <c r="C1" s="42"/>
      <c r="D1" s="42"/>
      <c r="E1" s="42"/>
      <c r="F1" s="42"/>
      <c r="G1" s="42"/>
      <c r="H1" s="42"/>
      <c r="I1" s="42"/>
    </row>
    <row r="2" spans="3:9" ht="13.5" hidden="1" customHeight="1" thickBot="1" x14ac:dyDescent="0.25">
      <c r="C2" s="42"/>
      <c r="D2" s="42"/>
      <c r="E2" s="42" t="s">
        <v>59</v>
      </c>
      <c r="F2" s="42"/>
      <c r="G2" s="42"/>
      <c r="H2" s="42"/>
      <c r="I2" s="42"/>
    </row>
    <row r="3" spans="3:9" ht="13.5" hidden="1" customHeight="1" thickBot="1" x14ac:dyDescent="0.25">
      <c r="C3" s="41"/>
      <c r="D3" s="40"/>
      <c r="E3" s="39"/>
      <c r="F3" s="39"/>
      <c r="G3" s="39"/>
      <c r="H3" s="39"/>
      <c r="I3" s="38"/>
    </row>
    <row r="4" spans="3:9" ht="12.75" hidden="1" customHeight="1" x14ac:dyDescent="0.2">
      <c r="C4" s="37"/>
      <c r="D4" s="37"/>
      <c r="E4" s="36"/>
      <c r="F4" s="36"/>
      <c r="G4" s="36"/>
      <c r="H4" s="36"/>
      <c r="I4" s="36"/>
    </row>
    <row r="5" spans="3:9" ht="12.75" customHeight="1" x14ac:dyDescent="0.2">
      <c r="C5" s="37"/>
      <c r="D5" s="37"/>
      <c r="E5" s="36"/>
      <c r="F5" s="36"/>
      <c r="G5" s="36"/>
      <c r="H5" s="36"/>
      <c r="I5" s="36"/>
    </row>
    <row r="6" spans="3:9" ht="12.75" customHeight="1" x14ac:dyDescent="0.2">
      <c r="C6" s="37"/>
      <c r="D6" s="37"/>
      <c r="E6" s="36"/>
      <c r="F6" s="36"/>
      <c r="G6" s="36"/>
      <c r="H6" s="36"/>
      <c r="I6" s="36"/>
    </row>
    <row r="7" spans="3:9" ht="12.75" customHeight="1" x14ac:dyDescent="0.2">
      <c r="C7" s="37"/>
      <c r="D7" s="37"/>
      <c r="E7" s="36"/>
      <c r="F7" s="36"/>
      <c r="G7" s="36"/>
      <c r="H7" s="36"/>
      <c r="I7" s="36"/>
    </row>
    <row r="8" spans="3:9" ht="12.75" customHeight="1" x14ac:dyDescent="0.2">
      <c r="C8" s="37"/>
      <c r="D8" s="37"/>
      <c r="E8" s="36"/>
      <c r="F8" s="36"/>
      <c r="G8" s="36"/>
      <c r="H8" s="36"/>
      <c r="I8" s="36"/>
    </row>
    <row r="9" spans="3:9" ht="12.75" customHeight="1" x14ac:dyDescent="0.2">
      <c r="C9" s="37"/>
      <c r="D9" s="37"/>
      <c r="E9" s="36"/>
      <c r="F9" s="36"/>
      <c r="G9" s="36"/>
      <c r="H9" s="36"/>
      <c r="I9" s="36"/>
    </row>
    <row r="10" spans="3:9" ht="12.75" customHeight="1" x14ac:dyDescent="0.2">
      <c r="C10" s="37"/>
      <c r="D10" s="37"/>
      <c r="E10" s="36"/>
      <c r="F10" s="36"/>
      <c r="G10" s="36"/>
      <c r="H10" s="36"/>
      <c r="I10" s="36"/>
    </row>
    <row r="11" spans="3:9" ht="12.75" customHeight="1" x14ac:dyDescent="0.2">
      <c r="C11" s="37"/>
      <c r="D11" s="37"/>
      <c r="E11" s="36"/>
      <c r="F11" s="36"/>
      <c r="G11" s="36"/>
      <c r="H11" s="36"/>
      <c r="I11" s="36"/>
    </row>
    <row r="12" spans="3:9" ht="21" customHeight="1" x14ac:dyDescent="0.2">
      <c r="C12" s="37"/>
      <c r="D12" s="37"/>
      <c r="E12" s="36"/>
      <c r="F12" s="36"/>
      <c r="G12" s="36"/>
      <c r="H12" s="36"/>
      <c r="I12" s="36"/>
    </row>
    <row r="13" spans="3:9" ht="12.75" customHeight="1" x14ac:dyDescent="0.2">
      <c r="C13" s="37"/>
      <c r="D13" s="37"/>
      <c r="E13" s="36"/>
      <c r="F13" s="36"/>
      <c r="G13" s="36"/>
      <c r="H13" s="36"/>
      <c r="I13" s="36"/>
    </row>
    <row r="14" spans="3:9" ht="12.75" customHeight="1" x14ac:dyDescent="0.2">
      <c r="C14" s="37"/>
      <c r="D14" s="37"/>
      <c r="E14" s="36"/>
      <c r="F14" s="36"/>
      <c r="G14" s="36"/>
      <c r="H14" s="36"/>
      <c r="I14" s="36"/>
    </row>
    <row r="15" spans="3:9" ht="12.75" customHeight="1" x14ac:dyDescent="0.2">
      <c r="C15" s="37"/>
      <c r="D15" s="37"/>
      <c r="E15" s="36"/>
      <c r="F15" s="36"/>
      <c r="G15" s="36"/>
      <c r="H15" s="36"/>
      <c r="I15" s="36"/>
    </row>
    <row r="16" spans="3:9" ht="12.75" customHeight="1" x14ac:dyDescent="0.2">
      <c r="C16" s="37"/>
      <c r="D16" s="37"/>
      <c r="E16" s="36"/>
      <c r="F16" s="36"/>
      <c r="G16" s="36"/>
      <c r="H16" s="36"/>
      <c r="I16" s="36"/>
    </row>
    <row r="17" spans="3:11" ht="14.25" x14ac:dyDescent="0.2">
      <c r="C17" s="52" t="s">
        <v>58</v>
      </c>
      <c r="D17" s="52"/>
      <c r="E17" s="52"/>
      <c r="F17" s="52"/>
      <c r="G17" s="52"/>
      <c r="H17" s="52"/>
      <c r="I17" s="52"/>
    </row>
    <row r="18" spans="3:11" x14ac:dyDescent="0.2">
      <c r="C18" s="53" t="s">
        <v>57</v>
      </c>
      <c r="D18" s="53"/>
      <c r="E18" s="53"/>
      <c r="F18" s="53"/>
      <c r="G18" s="53"/>
      <c r="H18" s="53"/>
      <c r="I18" s="53"/>
    </row>
    <row r="19" spans="3:11" x14ac:dyDescent="0.2">
      <c r="C19" s="53" t="s">
        <v>60</v>
      </c>
      <c r="D19" s="53"/>
      <c r="E19" s="53"/>
      <c r="F19" s="53"/>
      <c r="G19" s="53"/>
      <c r="H19" s="53"/>
      <c r="I19" s="53"/>
    </row>
    <row r="20" spans="3:11" ht="6" customHeight="1" thickBot="1" x14ac:dyDescent="0.25">
      <c r="C20" s="58"/>
      <c r="D20" s="58"/>
      <c r="E20" s="58"/>
      <c r="F20" s="58"/>
      <c r="G20" s="58"/>
      <c r="H20" s="58"/>
      <c r="I20" s="58"/>
    </row>
    <row r="21" spans="3:11" ht="53.25" customHeight="1" thickBot="1" x14ac:dyDescent="0.25">
      <c r="C21" s="30" t="s">
        <v>47</v>
      </c>
      <c r="D21" s="33" t="s">
        <v>46</v>
      </c>
      <c r="E21" s="32" t="s">
        <v>45</v>
      </c>
      <c r="F21" s="32" t="s">
        <v>44</v>
      </c>
      <c r="G21" s="32" t="s">
        <v>43</v>
      </c>
      <c r="H21" s="32" t="s">
        <v>42</v>
      </c>
      <c r="I21" s="33" t="s">
        <v>56</v>
      </c>
    </row>
    <row r="22" spans="3:11" ht="13.5" customHeight="1" thickBot="1" x14ac:dyDescent="0.25">
      <c r="C22" s="56" t="s">
        <v>55</v>
      </c>
      <c r="D22" s="54"/>
      <c r="E22" s="54"/>
      <c r="F22" s="54"/>
      <c r="G22" s="54"/>
      <c r="H22" s="54"/>
      <c r="I22" s="57"/>
    </row>
    <row r="23" spans="3:11" ht="13.5" customHeight="1" thickBot="1" x14ac:dyDescent="0.25">
      <c r="C23" s="19" t="s">
        <v>54</v>
      </c>
      <c r="D23" s="23">
        <v>37064.22000000003</v>
      </c>
      <c r="E23" s="26">
        <v>327524.84000000003</v>
      </c>
      <c r="F23" s="26">
        <v>343606.17</v>
      </c>
      <c r="G23" s="26">
        <v>296659.78999999998</v>
      </c>
      <c r="H23" s="26">
        <f>+D23+E23-F23</f>
        <v>20982.890000000072</v>
      </c>
      <c r="I23" s="49" t="s">
        <v>53</v>
      </c>
      <c r="K23" s="6">
        <v>37064.22</v>
      </c>
    </row>
    <row r="24" spans="3:11" ht="13.5" customHeight="1" thickBot="1" x14ac:dyDescent="0.25">
      <c r="C24" s="19" t="s">
        <v>52</v>
      </c>
      <c r="D24" s="23">
        <v>3915.9899999999907</v>
      </c>
      <c r="E24" s="22">
        <v>92370.880000000005</v>
      </c>
      <c r="F24" s="22">
        <v>93131.08</v>
      </c>
      <c r="G24" s="26">
        <v>101809.02</v>
      </c>
      <c r="H24" s="26">
        <f>+D24+E24-F24</f>
        <v>3155.7899999999936</v>
      </c>
      <c r="I24" s="50"/>
      <c r="K24" s="6">
        <f>6709.42-2793.43</f>
        <v>3915.9900000000002</v>
      </c>
    </row>
    <row r="25" spans="3:11" ht="13.5" customHeight="1" thickBot="1" x14ac:dyDescent="0.25">
      <c r="C25" s="19" t="s">
        <v>51</v>
      </c>
      <c r="D25" s="23">
        <v>3459.7199999999939</v>
      </c>
      <c r="E25" s="22">
        <v>61579.53</v>
      </c>
      <c r="F25" s="22">
        <v>62455.16</v>
      </c>
      <c r="G25" s="26">
        <v>59561.62</v>
      </c>
      <c r="H25" s="26">
        <f>+D25+E25-F25</f>
        <v>2584.0899999999892</v>
      </c>
      <c r="I25" s="50"/>
      <c r="K25" s="6">
        <f>3485.2-25.48</f>
        <v>3459.72</v>
      </c>
    </row>
    <row r="26" spans="3:11" ht="13.5" customHeight="1" thickBot="1" x14ac:dyDescent="0.25">
      <c r="C26" s="19" t="s">
        <v>50</v>
      </c>
      <c r="D26" s="23">
        <v>1817.7100000000064</v>
      </c>
      <c r="E26" s="22">
        <v>42955.49</v>
      </c>
      <c r="F26" s="22">
        <v>43195.48</v>
      </c>
      <c r="G26" s="26">
        <v>40963.49</v>
      </c>
      <c r="H26" s="26">
        <f>+D26+E26-F26</f>
        <v>1577.7200000000012</v>
      </c>
      <c r="I26" s="50"/>
      <c r="K26" s="6">
        <f>1235.83-163.26+926.02-180.88</f>
        <v>1817.71</v>
      </c>
    </row>
    <row r="27" spans="3:11" ht="13.5" customHeight="1" thickBot="1" x14ac:dyDescent="0.25">
      <c r="C27" s="19" t="s">
        <v>49</v>
      </c>
      <c r="D27" s="23">
        <v>701.19999999999527</v>
      </c>
      <c r="E27" s="22">
        <v>8853.4</v>
      </c>
      <c r="F27" s="22">
        <v>9420.4699999999993</v>
      </c>
      <c r="G27" s="26"/>
      <c r="H27" s="26">
        <f>+D27+E27-F27</f>
        <v>134.12999999999556</v>
      </c>
      <c r="I27" s="51"/>
      <c r="K27" s="6">
        <f>503.24+197.96</f>
        <v>701.2</v>
      </c>
    </row>
    <row r="28" spans="3:11" ht="13.5" customHeight="1" thickBot="1" x14ac:dyDescent="0.25">
      <c r="C28" s="19" t="s">
        <v>25</v>
      </c>
      <c r="D28" s="18">
        <f>SUM(D23:D27)</f>
        <v>46958.840000000018</v>
      </c>
      <c r="E28" s="18">
        <f>SUM(E23:E27)</f>
        <v>533284.14</v>
      </c>
      <c r="F28" s="18">
        <f>SUM(F23:F27)</f>
        <v>551808.36</v>
      </c>
      <c r="G28" s="18">
        <f>SUM(G23:G27)</f>
        <v>498993.91999999998</v>
      </c>
      <c r="H28" s="35">
        <f>SUM(H23:H27)</f>
        <v>28434.620000000054</v>
      </c>
      <c r="I28" s="34"/>
    </row>
    <row r="29" spans="3:11" ht="13.5" customHeight="1" thickBot="1" x14ac:dyDescent="0.25">
      <c r="C29" s="54" t="s">
        <v>48</v>
      </c>
      <c r="D29" s="54"/>
      <c r="E29" s="54"/>
      <c r="F29" s="54"/>
      <c r="G29" s="54"/>
      <c r="H29" s="54"/>
      <c r="I29" s="55"/>
    </row>
    <row r="30" spans="3:11" ht="50.25" customHeight="1" thickBot="1" x14ac:dyDescent="0.25">
      <c r="C30" s="25" t="s">
        <v>47</v>
      </c>
      <c r="D30" s="33" t="s">
        <v>46</v>
      </c>
      <c r="E30" s="32" t="s">
        <v>45</v>
      </c>
      <c r="F30" s="32" t="s">
        <v>44</v>
      </c>
      <c r="G30" s="32" t="s">
        <v>43</v>
      </c>
      <c r="H30" s="32" t="s">
        <v>42</v>
      </c>
      <c r="I30" s="31" t="s">
        <v>41</v>
      </c>
    </row>
    <row r="31" spans="3:11" ht="22.5" customHeight="1" thickBot="1" x14ac:dyDescent="0.25">
      <c r="C31" s="30" t="s">
        <v>40</v>
      </c>
      <c r="D31" s="29">
        <f>15092.54-245.71</f>
        <v>14846.830000000002</v>
      </c>
      <c r="E31" s="21">
        <v>237713.88</v>
      </c>
      <c r="F31" s="21">
        <v>243216.66</v>
      </c>
      <c r="G31" s="21">
        <f>+E31</f>
        <v>237713.88</v>
      </c>
      <c r="H31" s="21">
        <f t="shared" ref="H31:H40" si="0">+D31+E31-F31</f>
        <v>9344.0500000000175</v>
      </c>
      <c r="I31" s="43" t="s">
        <v>39</v>
      </c>
      <c r="J31" s="28">
        <f>10257.49-D31</f>
        <v>-4589.340000000002</v>
      </c>
      <c r="K31" s="28">
        <f>49.68+196.03+14846.83-H31</f>
        <v>5748.4899999999816</v>
      </c>
    </row>
    <row r="32" spans="3:11" ht="14.25" customHeight="1" thickBot="1" x14ac:dyDescent="0.25">
      <c r="C32" s="19" t="s">
        <v>38</v>
      </c>
      <c r="D32" s="23">
        <v>3140.6999999999971</v>
      </c>
      <c r="E32" s="26">
        <v>50285.88</v>
      </c>
      <c r="F32" s="26">
        <v>51466.45</v>
      </c>
      <c r="G32" s="21">
        <v>2900.26</v>
      </c>
      <c r="H32" s="21">
        <f t="shared" si="0"/>
        <v>1960.1299999999974</v>
      </c>
      <c r="I32" s="44"/>
    </row>
    <row r="33" spans="3:11" ht="13.5" customHeight="1" thickBot="1" x14ac:dyDescent="0.25">
      <c r="C33" s="25" t="s">
        <v>37</v>
      </c>
      <c r="D33" s="27">
        <v>0</v>
      </c>
      <c r="E33" s="26"/>
      <c r="F33" s="26"/>
      <c r="G33" s="21"/>
      <c r="H33" s="21">
        <f t="shared" si="0"/>
        <v>0</v>
      </c>
      <c r="I33" s="17"/>
    </row>
    <row r="34" spans="3:11" ht="12.75" hidden="1" customHeight="1" thickBot="1" x14ac:dyDescent="0.25">
      <c r="C34" s="19" t="s">
        <v>36</v>
      </c>
      <c r="D34" s="23">
        <v>0</v>
      </c>
      <c r="E34" s="26"/>
      <c r="F34" s="26"/>
      <c r="G34" s="21"/>
      <c r="H34" s="21">
        <f t="shared" si="0"/>
        <v>0</v>
      </c>
      <c r="I34" s="24" t="s">
        <v>35</v>
      </c>
    </row>
    <row r="35" spans="3:11" ht="27.75" customHeight="1" thickBot="1" x14ac:dyDescent="0.25">
      <c r="C35" s="19" t="s">
        <v>34</v>
      </c>
      <c r="D35" s="23">
        <v>3417.5800000000017</v>
      </c>
      <c r="E35" s="26">
        <v>54719.040000000001</v>
      </c>
      <c r="F35" s="26">
        <v>56001.33</v>
      </c>
      <c r="G35" s="21">
        <v>41360.99</v>
      </c>
      <c r="H35" s="21">
        <f t="shared" si="0"/>
        <v>2135.2900000000009</v>
      </c>
      <c r="I35" s="20" t="s">
        <v>33</v>
      </c>
      <c r="J35" s="6">
        <v>2307.29</v>
      </c>
      <c r="K35" s="6">
        <v>3417.58</v>
      </c>
    </row>
    <row r="36" spans="3:11" ht="24.75" customHeight="1" thickBot="1" x14ac:dyDescent="0.25">
      <c r="C36" s="19" t="s">
        <v>32</v>
      </c>
      <c r="D36" s="23">
        <v>112.49999999999977</v>
      </c>
      <c r="E36" s="22">
        <v>1801.08</v>
      </c>
      <c r="F36" s="22">
        <v>1891</v>
      </c>
      <c r="G36" s="21">
        <f>+E36</f>
        <v>1801.08</v>
      </c>
      <c r="H36" s="21">
        <f t="shared" si="0"/>
        <v>22.5799999999997</v>
      </c>
      <c r="I36" s="20" t="s">
        <v>31</v>
      </c>
    </row>
    <row r="37" spans="3:11" ht="13.5" customHeight="1" thickBot="1" x14ac:dyDescent="0.25">
      <c r="C37" s="25" t="s">
        <v>30</v>
      </c>
      <c r="D37" s="23">
        <v>2228</v>
      </c>
      <c r="E37" s="22">
        <v>26704.59</v>
      </c>
      <c r="F37" s="22">
        <v>27597.67</v>
      </c>
      <c r="G37" s="21">
        <f>+E37</f>
        <v>26704.59</v>
      </c>
      <c r="H37" s="21">
        <f t="shared" si="0"/>
        <v>1334.9200000000019</v>
      </c>
      <c r="I37" s="24"/>
    </row>
    <row r="38" spans="3:11" ht="13.5" customHeight="1" thickBot="1" x14ac:dyDescent="0.25">
      <c r="C38" s="25" t="s">
        <v>29</v>
      </c>
      <c r="D38" s="23">
        <v>-207.03999999999996</v>
      </c>
      <c r="E38" s="22"/>
      <c r="F38" s="22">
        <v>147.47999999999999</v>
      </c>
      <c r="G38" s="21"/>
      <c r="H38" s="21">
        <f t="shared" si="0"/>
        <v>-354.52</v>
      </c>
      <c r="I38" s="24"/>
      <c r="J38" s="6">
        <f>494.12+244.68</f>
        <v>738.8</v>
      </c>
      <c r="K38" s="6">
        <f>-138.47-68.57</f>
        <v>-207.04</v>
      </c>
    </row>
    <row r="39" spans="3:11" ht="13.5" customHeight="1" thickBot="1" x14ac:dyDescent="0.25">
      <c r="C39" s="25" t="s">
        <v>28</v>
      </c>
      <c r="D39" s="23">
        <v>245.71</v>
      </c>
      <c r="E39" s="22">
        <v>4870.34</v>
      </c>
      <c r="F39" s="22">
        <v>5003.0600000000004</v>
      </c>
      <c r="G39" s="21">
        <f>+E39</f>
        <v>4870.34</v>
      </c>
      <c r="H39" s="21">
        <f t="shared" si="0"/>
        <v>112.98999999999978</v>
      </c>
      <c r="I39" s="24"/>
    </row>
    <row r="40" spans="3:11" ht="13.5" customHeight="1" thickBot="1" x14ac:dyDescent="0.25">
      <c r="C40" s="19" t="s">
        <v>27</v>
      </c>
      <c r="D40" s="23">
        <v>467.21000000000095</v>
      </c>
      <c r="E40" s="22">
        <v>7480.68</v>
      </c>
      <c r="F40" s="22">
        <v>7755.54</v>
      </c>
      <c r="G40" s="21">
        <f>+E40</f>
        <v>7480.68</v>
      </c>
      <c r="H40" s="21">
        <f t="shared" si="0"/>
        <v>192.35000000000127</v>
      </c>
      <c r="I40" s="20" t="s">
        <v>26</v>
      </c>
    </row>
    <row r="41" spans="3:11" s="16" customFormat="1" ht="13.5" customHeight="1" thickBot="1" x14ac:dyDescent="0.25">
      <c r="C41" s="19" t="s">
        <v>25</v>
      </c>
      <c r="D41" s="18">
        <f>SUM(D31:D40)</f>
        <v>24251.489999999998</v>
      </c>
      <c r="E41" s="18">
        <f>SUM(E31:E40)</f>
        <v>383575.49000000005</v>
      </c>
      <c r="F41" s="18">
        <f>SUM(F31:F40)</f>
        <v>393079.18999999994</v>
      </c>
      <c r="G41" s="18">
        <f>SUM(G31:G40)</f>
        <v>322831.82000000007</v>
      </c>
      <c r="H41" s="18">
        <f>SUM(H31:H40)</f>
        <v>14747.790000000019</v>
      </c>
      <c r="I41" s="17"/>
    </row>
    <row r="42" spans="3:11" ht="13.5" customHeight="1" thickBot="1" x14ac:dyDescent="0.25">
      <c r="C42" s="45" t="s">
        <v>24</v>
      </c>
      <c r="D42" s="45"/>
      <c r="E42" s="45"/>
      <c r="F42" s="45"/>
      <c r="G42" s="45"/>
      <c r="H42" s="45"/>
      <c r="I42" s="45"/>
    </row>
    <row r="43" spans="3:11" ht="26.25" customHeight="1" thickBot="1" x14ac:dyDescent="0.25">
      <c r="C43" s="15" t="s">
        <v>23</v>
      </c>
      <c r="D43" s="46" t="s">
        <v>22</v>
      </c>
      <c r="E43" s="47"/>
      <c r="F43" s="47"/>
      <c r="G43" s="47"/>
      <c r="H43" s="48"/>
      <c r="I43" s="14" t="s">
        <v>21</v>
      </c>
    </row>
    <row r="44" spans="3:11" ht="22.5" customHeight="1" x14ac:dyDescent="0.3">
      <c r="C44" s="13" t="s">
        <v>20</v>
      </c>
      <c r="D44" s="13"/>
      <c r="E44" s="13"/>
      <c r="F44" s="13"/>
      <c r="G44" s="13"/>
      <c r="H44" s="12">
        <f>+H28+H41</f>
        <v>43182.410000000076</v>
      </c>
    </row>
    <row r="45" spans="3:11" ht="15" hidden="1" x14ac:dyDescent="0.25">
      <c r="C45" s="10" t="s">
        <v>19</v>
      </c>
      <c r="D45" s="10"/>
    </row>
    <row r="46" spans="3:11" ht="12.75" customHeight="1" x14ac:dyDescent="0.2">
      <c r="C46" s="11" t="s">
        <v>18</v>
      </c>
    </row>
    <row r="47" spans="3:11" ht="15" customHeight="1" x14ac:dyDescent="0.25">
      <c r="C47" s="10"/>
      <c r="D47" s="10"/>
    </row>
    <row r="48" spans="3:11" ht="15" customHeight="1" x14ac:dyDescent="0.25">
      <c r="C48" s="10"/>
      <c r="D48" s="9"/>
      <c r="E48" s="9"/>
      <c r="F48" s="9"/>
    </row>
    <row r="49" spans="4:8" x14ac:dyDescent="0.2">
      <c r="D49" s="8"/>
    </row>
    <row r="50" spans="4:8" x14ac:dyDescent="0.2">
      <c r="H50" s="8"/>
    </row>
  </sheetData>
  <mergeCells count="10">
    <mergeCell ref="I31:I32"/>
    <mergeCell ref="C42:I42"/>
    <mergeCell ref="D43:H43"/>
    <mergeCell ref="I23:I27"/>
    <mergeCell ref="C17:I17"/>
    <mergeCell ref="C18:I18"/>
    <mergeCell ref="C29:I29"/>
    <mergeCell ref="C22:I22"/>
    <mergeCell ref="C20:I20"/>
    <mergeCell ref="C19:I1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3"/>
  <sheetViews>
    <sheetView topLeftCell="A13" zoomScaleNormal="100" zoomScaleSheetLayoutView="120" workbookViewId="0">
      <selection activeCell="B28" sqref="B28:B29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59" t="s">
        <v>17</v>
      </c>
      <c r="B13" s="59"/>
      <c r="C13" s="59"/>
      <c r="D13" s="59"/>
      <c r="E13" s="59"/>
      <c r="F13" s="59"/>
      <c r="G13" s="59"/>
      <c r="H13" s="59"/>
      <c r="I13" s="59"/>
    </row>
    <row r="14" spans="1:9" x14ac:dyDescent="0.25">
      <c r="A14" s="59" t="s">
        <v>16</v>
      </c>
      <c r="B14" s="59"/>
      <c r="C14" s="59"/>
      <c r="D14" s="59"/>
      <c r="E14" s="59"/>
      <c r="F14" s="59"/>
      <c r="G14" s="59"/>
      <c r="H14" s="59"/>
      <c r="I14" s="59"/>
    </row>
    <row r="15" spans="1:9" x14ac:dyDescent="0.25">
      <c r="A15" s="59" t="s">
        <v>15</v>
      </c>
      <c r="B15" s="59"/>
      <c r="C15" s="59"/>
      <c r="D15" s="59"/>
      <c r="E15" s="59"/>
      <c r="F15" s="59"/>
      <c r="G15" s="59"/>
      <c r="H15" s="59"/>
      <c r="I15" s="59"/>
    </row>
    <row r="16" spans="1:9" ht="60" x14ac:dyDescent="0.25">
      <c r="A16" s="4" t="s">
        <v>14</v>
      </c>
      <c r="B16" s="4" t="s">
        <v>13</v>
      </c>
      <c r="C16" s="4" t="s">
        <v>12</v>
      </c>
      <c r="D16" s="4" t="s">
        <v>11</v>
      </c>
      <c r="E16" s="4" t="s">
        <v>10</v>
      </c>
      <c r="F16" s="5" t="s">
        <v>9</v>
      </c>
      <c r="G16" s="5" t="s">
        <v>8</v>
      </c>
      <c r="H16" s="4" t="s">
        <v>7</v>
      </c>
      <c r="I16" s="4" t="s">
        <v>6</v>
      </c>
    </row>
    <row r="17" spans="1:9" x14ac:dyDescent="0.25">
      <c r="A17" s="3" t="s">
        <v>5</v>
      </c>
      <c r="B17" s="2">
        <v>97.692719999999994</v>
      </c>
      <c r="C17" s="2"/>
      <c r="D17" s="2">
        <v>50.285879999999999</v>
      </c>
      <c r="E17" s="2">
        <v>51.466450000000002</v>
      </c>
      <c r="F17" s="2">
        <v>5.2649999999999997</v>
      </c>
      <c r="G17" s="2">
        <v>2.9002599999999998</v>
      </c>
      <c r="H17" s="1">
        <v>1.9601299999999999</v>
      </c>
      <c r="I17" s="1">
        <f>B17+D17+F17-G17</f>
        <v>150.34333999999998</v>
      </c>
    </row>
    <row r="19" spans="1:9" x14ac:dyDescent="0.25">
      <c r="A19" t="s">
        <v>4</v>
      </c>
    </row>
    <row r="20" spans="1:9" x14ac:dyDescent="0.25">
      <c r="A20" t="s">
        <v>3</v>
      </c>
    </row>
    <row r="21" spans="1:9" x14ac:dyDescent="0.25">
      <c r="A21" t="s">
        <v>2</v>
      </c>
    </row>
    <row r="22" spans="1:9" x14ac:dyDescent="0.25">
      <c r="A22" t="s">
        <v>1</v>
      </c>
    </row>
    <row r="23" spans="1:9" x14ac:dyDescent="0.25">
      <c r="A23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Кленовая5 2</vt:lpstr>
      <vt:lpstr>Кленовая 5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2018-04-02T07:32:22Z</dcterms:created>
  <dcterms:modified xsi:type="dcterms:W3CDTF">2018-04-03T09:25:00Z</dcterms:modified>
</cp:coreProperties>
</file>