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Ларина5" sheetId="1" r:id="rId1"/>
    <sheet name="Ларина 5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6" i="1"/>
  <c r="K26" i="1"/>
  <c r="H27" i="1"/>
  <c r="K27" i="1"/>
  <c r="H28" i="1"/>
  <c r="K28" i="1"/>
  <c r="H29" i="1"/>
  <c r="K29" i="1"/>
  <c r="H30" i="1"/>
  <c r="K30" i="1"/>
  <c r="D31" i="1"/>
  <c r="E31" i="1"/>
  <c r="F31" i="1"/>
  <c r="G31" i="1"/>
  <c r="H31" i="1"/>
  <c r="G34" i="1"/>
  <c r="G43" i="1" s="1"/>
  <c r="H34" i="1"/>
  <c r="J34" i="1"/>
  <c r="K34" i="1"/>
  <c r="H35" i="1"/>
  <c r="H36" i="1"/>
  <c r="H37" i="1"/>
  <c r="H38" i="1"/>
  <c r="J38" i="1"/>
  <c r="K38" i="1"/>
  <c r="G39" i="1"/>
  <c r="H39" i="1"/>
  <c r="G40" i="1"/>
  <c r="H40" i="1"/>
  <c r="G41" i="1"/>
  <c r="H41" i="1"/>
  <c r="J41" i="1"/>
  <c r="K41" i="1"/>
  <c r="G42" i="1"/>
  <c r="H42" i="1"/>
  <c r="D43" i="1"/>
  <c r="E43" i="1"/>
  <c r="F43" i="1"/>
  <c r="H43" i="1"/>
  <c r="H46" i="1" s="1"/>
</calcChain>
</file>

<file path=xl/sharedStrings.xml><?xml version="1.0" encoding="utf-8"?>
<sst xmlns="http://schemas.openxmlformats.org/spreadsheetml/2006/main" count="68" uniqueCount="61">
  <si>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</si>
  <si>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</si>
  <si>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</si>
  <si>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 ООО "ГМК"</t>
  </si>
  <si>
    <t>Поступило от ЦИТ "Домашние сети" за размещение интернет оборудования 1080,00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</si>
  <si>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</si>
  <si>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</si>
  <si>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</si>
  <si>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</si>
  <si>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</si>
  <si>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</si>
  <si>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</si>
  <si>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</si>
  <si>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</si>
  <si>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</si>
  <si>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</si>
  <si>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</si>
  <si>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</si>
  <si>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</si>
  <si>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</si>
  <si>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Н/2008-26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</si>
  <si>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</si>
  <si>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</si>
  <si>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</si>
  <si>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</si>
  <si>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</si>
  <si>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</si>
  <si>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</si>
  <si>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</si>
  <si>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</si>
  <si>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</si>
  <si>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</si>
  <si>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</si>
  <si>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</si>
  <si>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</si>
  <si>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</si>
  <si>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</si>
  <si>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</si>
  <si>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</si>
  <si>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</si>
  <si>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</si>
  <si>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аварийное обслуживание - 0.49 т.р.</t>
  </si>
  <si>
    <t>ГВС - промывка - 2.27т.р.</t>
  </si>
  <si>
    <t xml:space="preserve">прочее - 0,08 т.р. </t>
  </si>
  <si>
    <t>работы по электрике - 0,25 т.р.</t>
  </si>
  <si>
    <t>смена стекол подъездных окон - 0,19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</si>
  <si>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3</t>
    </r>
    <r>
      <rPr>
        <b/>
        <sz val="11"/>
        <color indexed="8"/>
        <rFont val="Calibri"/>
        <family val="2"/>
        <charset val="204"/>
      </rPr>
      <t xml:space="preserve">,28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</si>
  <si>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</si>
  <si>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</si>
  <si>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</si>
  <si>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</si>
  <si>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</si>
  <si>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</si>
  <si>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</si>
  <si>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</si>
  <si>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</si>
  <si>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</si>
  <si>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№5  по ул. Ларина с 01.01.2017г. по 31.12.2017г.</t>
  </si>
  <si>
    <t>по выполнению плана текущего ремонта жилого дома</t>
  </si>
  <si>
    <t>ОТЧЕТ</t>
  </si>
  <si>
    <t>имущества жилого дома № 5  по ул. Ларина с 01.01.2017г. по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</si>
</sst>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3" fillId="0" borderId="0" xfId="0" applyFont="1" applyFill="1"/>
    <xf numFmtId="0" fontId="9" fillId="0" borderId="6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vertical="top" wrapText="1"/>
    </xf>
    <xf numFmtId="4" fontId="6" fillId="0" borderId="6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10" fillId="2" borderId="2" xfId="0" applyNumberFormat="1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9" fillId="0" borderId="0" xfId="0" applyFont="1" applyFill="1" applyAlignment="1">
      <alignment horizontal="center"/>
    </xf>
    <xf numFmtId="0" fontId="17" fillId="0" borderId="2" xfId="0" applyFont="1" applyFill="1" applyBorder="1"/>
    <xf numFmtId="0" fontId="17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7" fillId="0" borderId="0" xfId="0" applyFont="1" applyFill="1"/>
    <xf numFmtId="0" fontId="1" fillId="0" borderId="0" xfId="1"/>
    <xf numFmtId="0" fontId="18" fillId="0" borderId="0" xfId="1" applyFont="1"/>
    <xf numFmtId="2" fontId="2" fillId="0" borderId="13" xfId="1" applyNumberFormat="1" applyFont="1" applyFill="1" applyBorder="1" applyAlignment="1">
      <alignment horizontal="center" vertical="center"/>
    </xf>
    <xf numFmtId="2" fontId="2" fillId="2" borderId="13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C15" workbookViewId="0">
      <selection activeCell="C22" sqref="C22:I22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30.7109375" style="2" customWidth="1"/>
    <col min="4" max="4" width="13.57031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42578125" style="2" customWidth="1"/>
    <col min="9" max="9" width="21.7109375" style="2" customWidth="1"/>
    <col min="10" max="10" width="0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7"/>
      <c r="D1" s="37"/>
      <c r="E1" s="37"/>
      <c r="F1" s="37"/>
      <c r="G1" s="37"/>
      <c r="H1" s="37"/>
      <c r="I1" s="37"/>
    </row>
    <row r="2" spans="3:9" ht="13.5" hidden="1" customHeight="1" thickBot="1" x14ac:dyDescent="0.25">
      <c r="C2" s="37"/>
      <c r="D2" s="37"/>
      <c r="E2" s="37" t="s">
        <v>40</v>
      </c>
      <c r="F2" s="37"/>
      <c r="G2" s="37"/>
      <c r="H2" s="37"/>
      <c r="I2" s="37"/>
    </row>
    <row r="3" spans="3:9" ht="13.5" hidden="1" customHeight="1" thickBot="1" x14ac:dyDescent="0.25">
      <c r="C3" s="36"/>
      <c r="D3" s="35"/>
      <c r="E3" s="34"/>
      <c r="F3" s="34"/>
      <c r="G3" s="34"/>
      <c r="H3" s="34"/>
      <c r="I3" s="33"/>
    </row>
    <row r="4" spans="3:9" ht="12.75" hidden="1" customHeight="1" x14ac:dyDescent="0.2">
      <c r="C4" s="32"/>
      <c r="D4" s="32"/>
      <c r="E4" s="31"/>
      <c r="F4" s="31"/>
      <c r="G4" s="31"/>
      <c r="H4" s="31"/>
      <c r="I4" s="31"/>
    </row>
    <row r="5" spans="3:9" ht="12.75" customHeight="1" x14ac:dyDescent="0.2">
      <c r="C5" s="32"/>
      <c r="D5" s="32"/>
      <c r="E5" s="31"/>
      <c r="F5" s="31"/>
      <c r="G5" s="31"/>
      <c r="H5" s="31"/>
      <c r="I5" s="31"/>
    </row>
    <row r="6" spans="3:9" ht="12.75" customHeight="1" x14ac:dyDescent="0.2">
      <c r="C6" s="32"/>
      <c r="D6" s="32"/>
      <c r="E6" s="31"/>
      <c r="F6" s="31"/>
      <c r="G6" s="31"/>
      <c r="H6" s="31"/>
      <c r="I6" s="31"/>
    </row>
    <row r="7" spans="3:9" ht="12.75" customHeight="1" x14ac:dyDescent="0.2">
      <c r="C7" s="32"/>
      <c r="D7" s="32"/>
      <c r="E7" s="31"/>
      <c r="F7" s="31"/>
      <c r="G7" s="31"/>
      <c r="H7" s="31"/>
      <c r="I7" s="31"/>
    </row>
    <row r="8" spans="3:9" ht="12.75" customHeight="1" x14ac:dyDescent="0.2">
      <c r="C8" s="32"/>
      <c r="D8" s="32"/>
      <c r="E8" s="31"/>
      <c r="F8" s="31"/>
      <c r="G8" s="31"/>
      <c r="H8" s="31"/>
      <c r="I8" s="31"/>
    </row>
    <row r="9" spans="3:9" ht="12.75" customHeight="1" x14ac:dyDescent="0.2">
      <c r="C9" s="32"/>
      <c r="D9" s="32"/>
      <c r="E9" s="31"/>
      <c r="F9" s="31"/>
      <c r="G9" s="31"/>
      <c r="H9" s="31"/>
      <c r="I9" s="31"/>
    </row>
    <row r="10" spans="3:9" ht="12.75" customHeight="1" x14ac:dyDescent="0.2">
      <c r="C10" s="32"/>
      <c r="D10" s="32"/>
      <c r="E10" s="31"/>
      <c r="F10" s="31"/>
      <c r="G10" s="31"/>
      <c r="H10" s="31"/>
      <c r="I10" s="31"/>
    </row>
    <row r="11" spans="3:9" ht="12.75" customHeight="1" x14ac:dyDescent="0.2">
      <c r="C11" s="32"/>
      <c r="D11" s="32"/>
      <c r="E11" s="31"/>
      <c r="F11" s="31"/>
      <c r="G11" s="31"/>
      <c r="H11" s="31"/>
      <c r="I11" s="31"/>
    </row>
    <row r="12" spans="3:9" ht="12.75" customHeight="1" x14ac:dyDescent="0.2">
      <c r="C12" s="32"/>
      <c r="D12" s="32"/>
      <c r="E12" s="31"/>
      <c r="F12" s="31"/>
      <c r="G12" s="31"/>
      <c r="H12" s="31"/>
      <c r="I12" s="31"/>
    </row>
    <row r="13" spans="3:9" ht="12.75" customHeight="1" x14ac:dyDescent="0.2">
      <c r="C13" s="32"/>
      <c r="D13" s="32"/>
      <c r="E13" s="31"/>
      <c r="F13" s="31"/>
      <c r="G13" s="31"/>
      <c r="H13" s="31"/>
      <c r="I13" s="31"/>
    </row>
    <row r="14" spans="3:9" ht="12.75" customHeight="1" x14ac:dyDescent="0.2">
      <c r="C14" s="32"/>
      <c r="D14" s="32"/>
      <c r="E14" s="31"/>
      <c r="F14" s="31"/>
      <c r="G14" s="31"/>
      <c r="H14" s="31"/>
      <c r="I14" s="31"/>
    </row>
    <row r="15" spans="3:9" ht="12.75" customHeight="1" x14ac:dyDescent="0.2">
      <c r="C15" s="32"/>
      <c r="D15" s="32"/>
      <c r="E15" s="31"/>
      <c r="F15" s="31"/>
      <c r="G15" s="31"/>
      <c r="H15" s="31"/>
      <c r="I15" s="31"/>
    </row>
    <row r="16" spans="3:9" ht="12.75" customHeight="1" x14ac:dyDescent="0.2">
      <c r="C16" s="32"/>
      <c r="D16" s="32"/>
      <c r="E16" s="31"/>
      <c r="F16" s="31"/>
      <c r="G16" s="31"/>
      <c r="H16" s="31"/>
      <c r="I16" s="31"/>
    </row>
    <row r="17" spans="3:11" ht="12.75" customHeight="1" x14ac:dyDescent="0.2">
      <c r="C17" s="32"/>
      <c r="D17" s="32"/>
      <c r="E17" s="31"/>
      <c r="F17" s="31"/>
      <c r="G17" s="31"/>
      <c r="H17" s="31"/>
      <c r="I17" s="31"/>
    </row>
    <row r="18" spans="3:11" ht="12.75" customHeight="1" x14ac:dyDescent="0.2">
      <c r="C18" s="32"/>
      <c r="D18" s="32"/>
      <c r="E18" s="31"/>
      <c r="F18" s="31"/>
      <c r="G18" s="31"/>
      <c r="H18" s="31"/>
      <c r="I18" s="31"/>
    </row>
    <row r="19" spans="3:11" ht="12.75" customHeight="1" x14ac:dyDescent="0.2">
      <c r="C19" s="32"/>
      <c r="D19" s="32"/>
      <c r="E19" s="31"/>
      <c r="F19" s="31"/>
      <c r="G19" s="31"/>
      <c r="H19" s="31"/>
      <c r="I19" s="31"/>
    </row>
    <row r="20" spans="3:11" ht="14.25" x14ac:dyDescent="0.2">
      <c r="C20" s="48" t="s">
        <v>39</v>
      </c>
      <c r="D20" s="48"/>
      <c r="E20" s="48"/>
      <c r="F20" s="48"/>
      <c r="G20" s="48"/>
      <c r="H20" s="48"/>
      <c r="I20" s="48"/>
    </row>
    <row r="21" spans="3:11" x14ac:dyDescent="0.2">
      <c r="C21" s="49" t="s">
        <v>38</v>
      </c>
      <c r="D21" s="49"/>
      <c r="E21" s="49"/>
      <c r="F21" s="49"/>
      <c r="G21" s="49"/>
      <c r="H21" s="49"/>
      <c r="I21" s="49"/>
    </row>
    <row r="22" spans="3:11" x14ac:dyDescent="0.2">
      <c r="C22" s="49" t="s">
        <v>60</v>
      </c>
      <c r="D22" s="49"/>
      <c r="E22" s="49"/>
      <c r="F22" s="49"/>
      <c r="G22" s="49"/>
      <c r="H22" s="49"/>
      <c r="I22" s="49"/>
    </row>
    <row r="23" spans="3:11" ht="6" customHeight="1" thickBot="1" x14ac:dyDescent="0.25">
      <c r="C23" s="53"/>
      <c r="D23" s="53"/>
      <c r="E23" s="53"/>
      <c r="F23" s="53"/>
      <c r="G23" s="53"/>
      <c r="H23" s="53"/>
      <c r="I23" s="53"/>
    </row>
    <row r="24" spans="3:11" ht="53.25" customHeight="1" thickBot="1" x14ac:dyDescent="0.25">
      <c r="C24" s="25" t="s">
        <v>28</v>
      </c>
      <c r="D24" s="28" t="s">
        <v>27</v>
      </c>
      <c r="E24" s="27" t="s">
        <v>26</v>
      </c>
      <c r="F24" s="27" t="s">
        <v>25</v>
      </c>
      <c r="G24" s="27" t="s">
        <v>24</v>
      </c>
      <c r="H24" s="27" t="s">
        <v>23</v>
      </c>
      <c r="I24" s="28" t="s">
        <v>37</v>
      </c>
    </row>
    <row r="25" spans="3:11" ht="13.5" customHeight="1" thickBot="1" x14ac:dyDescent="0.25">
      <c r="C25" s="51" t="s">
        <v>36</v>
      </c>
      <c r="D25" s="50"/>
      <c r="E25" s="50"/>
      <c r="F25" s="50"/>
      <c r="G25" s="50"/>
      <c r="H25" s="50"/>
      <c r="I25" s="52"/>
    </row>
    <row r="26" spans="3:11" ht="13.5" customHeight="1" thickBot="1" x14ac:dyDescent="0.25">
      <c r="C26" s="13" t="s">
        <v>35</v>
      </c>
      <c r="D26" s="17">
        <v>144722.05000000005</v>
      </c>
      <c r="E26" s="20">
        <v>807585.91</v>
      </c>
      <c r="F26" s="20">
        <v>798377.09</v>
      </c>
      <c r="G26" s="20">
        <v>726861.04</v>
      </c>
      <c r="H26" s="20">
        <f>+D26+E26-F26</f>
        <v>153930.87000000011</v>
      </c>
      <c r="I26" s="54" t="s">
        <v>34</v>
      </c>
      <c r="K26" s="30">
        <f>20539.54+9583.9+4393.45+110205.16</f>
        <v>144722.04999999999</v>
      </c>
    </row>
    <row r="27" spans="3:11" ht="13.5" customHeight="1" thickBot="1" x14ac:dyDescent="0.25">
      <c r="C27" s="13" t="s">
        <v>33</v>
      </c>
      <c r="D27" s="17">
        <v>30971.910000000003</v>
      </c>
      <c r="E27" s="16">
        <v>136893.18</v>
      </c>
      <c r="F27" s="16">
        <v>133555.99</v>
      </c>
      <c r="G27" s="20">
        <v>153561.15</v>
      </c>
      <c r="H27" s="20">
        <f>+D27+E27-F27</f>
        <v>34309.100000000006</v>
      </c>
      <c r="I27" s="55"/>
      <c r="J27" s="22"/>
      <c r="K27" s="1">
        <f>2623.96+945.89+23281.4-915.29+5035.95</f>
        <v>30971.91</v>
      </c>
    </row>
    <row r="28" spans="3:11" ht="13.5" customHeight="1" thickBot="1" x14ac:dyDescent="0.25">
      <c r="C28" s="13" t="s">
        <v>32</v>
      </c>
      <c r="D28" s="17">
        <v>18503.28</v>
      </c>
      <c r="E28" s="16">
        <v>105674.33</v>
      </c>
      <c r="F28" s="16">
        <v>104359.94</v>
      </c>
      <c r="G28" s="20">
        <v>171574.88</v>
      </c>
      <c r="H28" s="20">
        <f>+D28+E28-F28</f>
        <v>19817.669999999998</v>
      </c>
      <c r="I28" s="55"/>
      <c r="K28" s="1">
        <f>1284.29+10907.99+7009.48-698.48</f>
        <v>18503.28</v>
      </c>
    </row>
    <row r="29" spans="3:11" ht="13.5" customHeight="1" thickBot="1" x14ac:dyDescent="0.25">
      <c r="C29" s="13" t="s">
        <v>31</v>
      </c>
      <c r="D29" s="17">
        <v>10625.259999999987</v>
      </c>
      <c r="E29" s="16">
        <v>62915.32</v>
      </c>
      <c r="F29" s="16">
        <v>60837.7</v>
      </c>
      <c r="G29" s="20">
        <v>93850.14</v>
      </c>
      <c r="H29" s="20">
        <f>+D29+E29-F29</f>
        <v>12702.87999999999</v>
      </c>
      <c r="I29" s="55"/>
      <c r="K29" s="1">
        <f>288.78+3314.25-394.09+692.4+4278.18+2445.74</f>
        <v>10625.26</v>
      </c>
    </row>
    <row r="30" spans="3:11" ht="13.5" customHeight="1" thickBot="1" x14ac:dyDescent="0.25">
      <c r="C30" s="13" t="s">
        <v>30</v>
      </c>
      <c r="D30" s="17">
        <v>1914.0399999999972</v>
      </c>
      <c r="E30" s="16">
        <v>13690.99</v>
      </c>
      <c r="F30" s="16">
        <v>13719.41</v>
      </c>
      <c r="G30" s="20"/>
      <c r="H30" s="20">
        <f>+D30+E30-F30</f>
        <v>1885.6199999999972</v>
      </c>
      <c r="I30" s="56"/>
      <c r="K30" s="1">
        <f>109.79+1008.97+764.69+9.86+15.99+4.74</f>
        <v>1914.04</v>
      </c>
    </row>
    <row r="31" spans="3:11" ht="13.5" customHeight="1" thickBot="1" x14ac:dyDescent="0.25">
      <c r="C31" s="13" t="s">
        <v>7</v>
      </c>
      <c r="D31" s="12">
        <f>SUM(D26:D30)</f>
        <v>206736.54000000004</v>
      </c>
      <c r="E31" s="12">
        <f>SUM(E26:E30)</f>
        <v>1126759.7300000002</v>
      </c>
      <c r="F31" s="12">
        <f>SUM(F26:F30)</f>
        <v>1110850.1299999999</v>
      </c>
      <c r="G31" s="12">
        <f>SUM(G26:G30)</f>
        <v>1145847.21</v>
      </c>
      <c r="H31" s="12">
        <f>SUM(H26:H30)</f>
        <v>222646.14000000013</v>
      </c>
      <c r="I31" s="29"/>
    </row>
    <row r="32" spans="3:11" ht="13.5" customHeight="1" thickBot="1" x14ac:dyDescent="0.25">
      <c r="C32" s="50" t="s">
        <v>29</v>
      </c>
      <c r="D32" s="50"/>
      <c r="E32" s="50"/>
      <c r="F32" s="50"/>
      <c r="G32" s="50"/>
      <c r="H32" s="50"/>
      <c r="I32" s="50"/>
    </row>
    <row r="33" spans="3:11" ht="57" customHeight="1" thickBot="1" x14ac:dyDescent="0.25">
      <c r="C33" s="19" t="s">
        <v>28</v>
      </c>
      <c r="D33" s="28" t="s">
        <v>27</v>
      </c>
      <c r="E33" s="27" t="s">
        <v>26</v>
      </c>
      <c r="F33" s="27" t="s">
        <v>25</v>
      </c>
      <c r="G33" s="27" t="s">
        <v>24</v>
      </c>
      <c r="H33" s="27" t="s">
        <v>23</v>
      </c>
      <c r="I33" s="26" t="s">
        <v>22</v>
      </c>
    </row>
    <row r="34" spans="3:11" ht="24.75" customHeight="1" thickBot="1" x14ac:dyDescent="0.25">
      <c r="C34" s="25" t="s">
        <v>21</v>
      </c>
      <c r="D34" s="24">
        <v>60775.060000000114</v>
      </c>
      <c r="E34" s="23">
        <v>359827.56</v>
      </c>
      <c r="F34" s="23">
        <v>358743.92</v>
      </c>
      <c r="G34" s="15">
        <f>+E34</f>
        <v>359827.56</v>
      </c>
      <c r="H34" s="15">
        <f t="shared" ref="H34:H42" si="0">+D34+E34-F34</f>
        <v>61858.700000000128</v>
      </c>
      <c r="I34" s="58" t="s">
        <v>20</v>
      </c>
      <c r="J34" s="22">
        <f>66735.56-D34</f>
        <v>5960.4999999998836</v>
      </c>
      <c r="K34" s="22">
        <f>60775.06-H34</f>
        <v>-1083.6400000001304</v>
      </c>
    </row>
    <row r="35" spans="3:11" ht="14.25" customHeight="1" thickBot="1" x14ac:dyDescent="0.25">
      <c r="C35" s="13" t="s">
        <v>19</v>
      </c>
      <c r="D35" s="17">
        <v>13439.000000000015</v>
      </c>
      <c r="E35" s="20">
        <v>74400.45</v>
      </c>
      <c r="F35" s="20">
        <v>74305.759999999995</v>
      </c>
      <c r="G35" s="15">
        <v>3282.75</v>
      </c>
      <c r="H35" s="15">
        <f t="shared" si="0"/>
        <v>13533.690000000017</v>
      </c>
      <c r="I35" s="59"/>
    </row>
    <row r="36" spans="3:11" ht="13.5" customHeight="1" thickBot="1" x14ac:dyDescent="0.25">
      <c r="C36" s="19" t="s">
        <v>18</v>
      </c>
      <c r="D36" s="21">
        <v>4166.5099999999884</v>
      </c>
      <c r="E36" s="20"/>
      <c r="F36" s="20">
        <v>371.6</v>
      </c>
      <c r="G36" s="15"/>
      <c r="H36" s="15">
        <f t="shared" si="0"/>
        <v>3794.9099999999885</v>
      </c>
      <c r="I36" s="11"/>
    </row>
    <row r="37" spans="3:11" ht="12.75" hidden="1" customHeight="1" thickBot="1" x14ac:dyDescent="0.25">
      <c r="C37" s="13" t="s">
        <v>17</v>
      </c>
      <c r="D37" s="17">
        <v>0</v>
      </c>
      <c r="E37" s="20"/>
      <c r="F37" s="20"/>
      <c r="G37" s="15"/>
      <c r="H37" s="15">
        <f t="shared" si="0"/>
        <v>0</v>
      </c>
      <c r="I37" s="18" t="s">
        <v>16</v>
      </c>
    </row>
    <row r="38" spans="3:11" ht="29.25" customHeight="1" thickBot="1" x14ac:dyDescent="0.25">
      <c r="C38" s="13" t="s">
        <v>15</v>
      </c>
      <c r="D38" s="17">
        <v>13552.259999999995</v>
      </c>
      <c r="E38" s="20">
        <v>80938.73</v>
      </c>
      <c r="F38" s="20">
        <v>80654.09</v>
      </c>
      <c r="G38" s="15">
        <v>120032.74</v>
      </c>
      <c r="H38" s="15">
        <f t="shared" si="0"/>
        <v>13836.899999999994</v>
      </c>
      <c r="I38" s="14" t="s">
        <v>14</v>
      </c>
      <c r="J38" s="1">
        <f>8579.5+6234.12</f>
        <v>14813.619999999999</v>
      </c>
      <c r="K38" s="1">
        <f>1586.57+7641.8+4323.89</f>
        <v>13552.260000000002</v>
      </c>
    </row>
    <row r="39" spans="3:11" ht="33.75" customHeight="1" thickBot="1" x14ac:dyDescent="0.25">
      <c r="C39" s="13" t="s">
        <v>13</v>
      </c>
      <c r="D39" s="17">
        <v>1584.1100000000006</v>
      </c>
      <c r="E39" s="16">
        <v>9243.7900000000009</v>
      </c>
      <c r="F39" s="16">
        <v>9298.92</v>
      </c>
      <c r="G39" s="15">
        <f>+E39</f>
        <v>9243.7900000000009</v>
      </c>
      <c r="H39" s="15">
        <f t="shared" si="0"/>
        <v>1528.9800000000014</v>
      </c>
      <c r="I39" s="14" t="s">
        <v>12</v>
      </c>
    </row>
    <row r="40" spans="3:11" ht="13.5" customHeight="1" thickBot="1" x14ac:dyDescent="0.25">
      <c r="C40" s="19" t="s">
        <v>11</v>
      </c>
      <c r="D40" s="17">
        <v>8944.3500000000058</v>
      </c>
      <c r="E40" s="16">
        <v>52495.49</v>
      </c>
      <c r="F40" s="16">
        <v>51825.17</v>
      </c>
      <c r="G40" s="15">
        <f>+E40</f>
        <v>52495.49</v>
      </c>
      <c r="H40" s="15">
        <f t="shared" si="0"/>
        <v>9614.6700000000055</v>
      </c>
      <c r="I40" s="18"/>
    </row>
    <row r="41" spans="3:11" ht="13.5" customHeight="1" thickBot="1" x14ac:dyDescent="0.25">
      <c r="C41" s="19" t="s">
        <v>10</v>
      </c>
      <c r="D41" s="17">
        <v>3528.2200000000012</v>
      </c>
      <c r="E41" s="16">
        <v>37832.46</v>
      </c>
      <c r="F41" s="16">
        <v>32764.1</v>
      </c>
      <c r="G41" s="15">
        <f>+E41</f>
        <v>37832.46</v>
      </c>
      <c r="H41" s="15">
        <f t="shared" si="0"/>
        <v>8596.5800000000017</v>
      </c>
      <c r="I41" s="18"/>
      <c r="J41" s="1">
        <f>741.18+367.02</f>
        <v>1108.1999999999998</v>
      </c>
      <c r="K41" s="1">
        <f>2358.07+1170.15</f>
        <v>3528.2200000000003</v>
      </c>
    </row>
    <row r="42" spans="3:11" ht="13.5" customHeight="1" thickBot="1" x14ac:dyDescent="0.25">
      <c r="C42" s="13" t="s">
        <v>9</v>
      </c>
      <c r="D42" s="17">
        <v>9065.86</v>
      </c>
      <c r="E42" s="16">
        <v>58618.59</v>
      </c>
      <c r="F42" s="16">
        <v>58424.11</v>
      </c>
      <c r="G42" s="15">
        <f>+E42</f>
        <v>58618.59</v>
      </c>
      <c r="H42" s="15">
        <f t="shared" si="0"/>
        <v>9260.3399999999965</v>
      </c>
      <c r="I42" s="14" t="s">
        <v>8</v>
      </c>
    </row>
    <row r="43" spans="3:11" s="10" customFormat="1" ht="13.5" customHeight="1" thickBot="1" x14ac:dyDescent="0.25">
      <c r="C43" s="13" t="s">
        <v>7</v>
      </c>
      <c r="D43" s="12">
        <f>SUM(D34:D42)</f>
        <v>115055.37000000013</v>
      </c>
      <c r="E43" s="12">
        <f>SUM(E34:E42)</f>
        <v>673357.07</v>
      </c>
      <c r="F43" s="12">
        <f>SUM(F34:F42)</f>
        <v>666387.66999999993</v>
      </c>
      <c r="G43" s="12">
        <f>SUM(G34:G42)</f>
        <v>641333.37999999989</v>
      </c>
      <c r="H43" s="12">
        <f>SUM(H34:H42)</f>
        <v>122024.77000000012</v>
      </c>
      <c r="I43" s="11"/>
    </row>
    <row r="44" spans="3:11" ht="13.5" customHeight="1" thickBot="1" x14ac:dyDescent="0.25">
      <c r="C44" s="57" t="s">
        <v>6</v>
      </c>
      <c r="D44" s="57"/>
      <c r="E44" s="57"/>
      <c r="F44" s="57"/>
      <c r="G44" s="57"/>
      <c r="H44" s="57"/>
      <c r="I44" s="57"/>
    </row>
    <row r="45" spans="3:11" ht="27" customHeight="1" thickBot="1" x14ac:dyDescent="0.25">
      <c r="C45" s="9" t="s">
        <v>5</v>
      </c>
      <c r="D45" s="45" t="s">
        <v>4</v>
      </c>
      <c r="E45" s="46"/>
      <c r="F45" s="46"/>
      <c r="G45" s="46"/>
      <c r="H45" s="47"/>
      <c r="I45" s="8" t="s">
        <v>3</v>
      </c>
    </row>
    <row r="46" spans="3:11" ht="21" customHeight="1" x14ac:dyDescent="0.3">
      <c r="C46" s="7" t="s">
        <v>2</v>
      </c>
      <c r="D46" s="7"/>
      <c r="E46" s="7"/>
      <c r="F46" s="7"/>
      <c r="G46" s="7"/>
      <c r="H46" s="6">
        <f>+H31+H43</f>
        <v>344670.91000000027</v>
      </c>
    </row>
    <row r="47" spans="3:11" ht="15" hidden="1" x14ac:dyDescent="0.25">
      <c r="C47" s="4" t="s">
        <v>1</v>
      </c>
      <c r="D47" s="4"/>
    </row>
    <row r="48" spans="3:11" ht="12.75" customHeight="1" x14ac:dyDescent="0.2">
      <c r="C48" s="5" t="s">
        <v>0</v>
      </c>
    </row>
    <row r="49" spans="3:8" ht="15" customHeight="1" x14ac:dyDescent="0.25">
      <c r="C49" s="4"/>
      <c r="D49" s="4"/>
    </row>
    <row r="50" spans="3:8" ht="12.75" customHeight="1" x14ac:dyDescent="0.2">
      <c r="D50" s="3"/>
      <c r="E50" s="3"/>
      <c r="F50" s="3"/>
      <c r="G50" s="3"/>
      <c r="H50" s="3"/>
    </row>
    <row r="52" spans="3:8" x14ac:dyDescent="0.2">
      <c r="D52" s="3"/>
      <c r="E52" s="3"/>
      <c r="F52" s="3"/>
      <c r="G52" s="3"/>
      <c r="H52" s="3"/>
    </row>
  </sheetData>
  <mergeCells count="10">
    <mergeCell ref="D45:H45"/>
    <mergeCell ref="C20:I20"/>
    <mergeCell ref="C21:I21"/>
    <mergeCell ref="C32:I32"/>
    <mergeCell ref="C25:I25"/>
    <mergeCell ref="C23:I23"/>
    <mergeCell ref="C22:I22"/>
    <mergeCell ref="I26:I30"/>
    <mergeCell ref="C44:I44"/>
    <mergeCell ref="I34:I3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4"/>
  <sheetViews>
    <sheetView topLeftCell="A13" zoomScaleNormal="100" zoomScaleSheetLayoutView="120" workbookViewId="0">
      <selection activeCell="B17" sqref="B17"/>
    </sheetView>
  </sheetViews>
  <sheetFormatPr defaultRowHeight="15" x14ac:dyDescent="0.25"/>
  <cols>
    <col min="1" max="1" width="4.5703125" style="38" customWidth="1"/>
    <col min="2" max="2" width="12.42578125" style="38" customWidth="1"/>
    <col min="3" max="3" width="13.28515625" style="38" hidden="1" customWidth="1"/>
    <col min="4" max="4" width="12.140625" style="38" customWidth="1"/>
    <col min="5" max="5" width="13.5703125" style="38" customWidth="1"/>
    <col min="6" max="6" width="13.28515625" style="38" customWidth="1"/>
    <col min="7" max="7" width="14.28515625" style="38" customWidth="1"/>
    <col min="8" max="8" width="15.140625" style="38" customWidth="1"/>
    <col min="9" max="9" width="14.28515625" style="38" customWidth="1"/>
    <col min="10" max="16384" width="9.140625" style="38"/>
  </cols>
  <sheetData>
    <row r="13" spans="1:9" x14ac:dyDescent="0.25">
      <c r="A13" s="60" t="s">
        <v>59</v>
      </c>
      <c r="B13" s="60"/>
      <c r="C13" s="60"/>
      <c r="D13" s="60"/>
      <c r="E13" s="60"/>
      <c r="F13" s="60"/>
      <c r="G13" s="60"/>
      <c r="H13" s="60"/>
      <c r="I13" s="60"/>
    </row>
    <row r="14" spans="1:9" x14ac:dyDescent="0.25">
      <c r="A14" s="60" t="s">
        <v>58</v>
      </c>
      <c r="B14" s="60"/>
      <c r="C14" s="60"/>
      <c r="D14" s="60"/>
      <c r="E14" s="60"/>
      <c r="F14" s="60"/>
      <c r="G14" s="60"/>
      <c r="H14" s="60"/>
      <c r="I14" s="60"/>
    </row>
    <row r="15" spans="1:9" x14ac:dyDescent="0.25">
      <c r="A15" s="60" t="s">
        <v>57</v>
      </c>
      <c r="B15" s="60"/>
      <c r="C15" s="60"/>
      <c r="D15" s="60"/>
      <c r="E15" s="60"/>
      <c r="F15" s="60"/>
      <c r="G15" s="60"/>
      <c r="H15" s="60"/>
      <c r="I15" s="60"/>
    </row>
    <row r="16" spans="1:9" ht="60" x14ac:dyDescent="0.25">
      <c r="A16" s="43" t="s">
        <v>56</v>
      </c>
      <c r="B16" s="43" t="s">
        <v>55</v>
      </c>
      <c r="C16" s="43" t="s">
        <v>54</v>
      </c>
      <c r="D16" s="43" t="s">
        <v>53</v>
      </c>
      <c r="E16" s="43" t="s">
        <v>52</v>
      </c>
      <c r="F16" s="44" t="s">
        <v>51</v>
      </c>
      <c r="G16" s="44" t="s">
        <v>50</v>
      </c>
      <c r="H16" s="43" t="s">
        <v>49</v>
      </c>
      <c r="I16" s="43" t="s">
        <v>48</v>
      </c>
    </row>
    <row r="17" spans="1:9" x14ac:dyDescent="0.25">
      <c r="A17" s="42" t="s">
        <v>47</v>
      </c>
      <c r="B17" s="41">
        <v>-78.684440000000009</v>
      </c>
      <c r="C17" s="41"/>
      <c r="D17" s="41">
        <v>74.400450000000006</v>
      </c>
      <c r="E17" s="41">
        <v>74.305760000000006</v>
      </c>
      <c r="F17" s="41">
        <v>5.2649999999999997</v>
      </c>
      <c r="G17" s="41">
        <v>3.2827500000000001</v>
      </c>
      <c r="H17" s="40">
        <v>13.53369</v>
      </c>
      <c r="I17" s="40">
        <f>B17+D17+F17-G17</f>
        <v>-2.3017400000000032</v>
      </c>
    </row>
    <row r="19" spans="1:9" x14ac:dyDescent="0.25">
      <c r="A19" s="38" t="s">
        <v>46</v>
      </c>
    </row>
    <row r="20" spans="1:9" x14ac:dyDescent="0.25">
      <c r="A20" s="39" t="s">
        <v>45</v>
      </c>
    </row>
    <row r="21" spans="1:9" x14ac:dyDescent="0.25">
      <c r="A21" s="39" t="s">
        <v>44</v>
      </c>
    </row>
    <row r="22" spans="1:9" x14ac:dyDescent="0.25">
      <c r="A22" s="38" t="s">
        <v>43</v>
      </c>
    </row>
    <row r="23" spans="1:9" x14ac:dyDescent="0.25">
      <c r="A23" s="38" t="s">
        <v>42</v>
      </c>
    </row>
    <row r="24" spans="1:9" x14ac:dyDescent="0.25">
      <c r="A24" s="38" t="s">
        <v>41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Ларина5</vt:lpstr>
      <vt:lpstr>Ларина 5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2018-04-02T09:51:44Z</dcterms:created>
  <dcterms:modified xsi:type="dcterms:W3CDTF">2018-04-03T11:43:59Z</dcterms:modified>
</cp:coreProperties>
</file>