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 activeTab="1"/>
  </bookViews>
  <sheets>
    <sheet name="Сосновая2" sheetId="1" r:id="rId1"/>
    <sheet name="Сосновая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/>
  <c r="K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D35" i="1"/>
  <c r="J35" i="1" s="1"/>
  <c r="G35" i="1"/>
  <c r="H35" i="1"/>
  <c r="K35" i="1"/>
  <c r="H36" i="1"/>
  <c r="J36" i="1"/>
  <c r="H37" i="1"/>
  <c r="H38" i="1"/>
  <c r="H39" i="1"/>
  <c r="J39" i="1"/>
  <c r="K39" i="1"/>
  <c r="G40" i="1"/>
  <c r="G45" i="1" s="1"/>
  <c r="H40" i="1"/>
  <c r="J40" i="1"/>
  <c r="G41" i="1"/>
  <c r="H41" i="1"/>
  <c r="J41" i="1"/>
  <c r="G42" i="1"/>
  <c r="H42" i="1"/>
  <c r="J42" i="1"/>
  <c r="K42" i="1"/>
  <c r="D43" i="1"/>
  <c r="G43" i="1"/>
  <c r="H43" i="1"/>
  <c r="G44" i="1"/>
  <c r="H44" i="1"/>
  <c r="J44" i="1"/>
  <c r="D45" i="1"/>
  <c r="E45" i="1"/>
  <c r="F45" i="1"/>
  <c r="H45" i="1"/>
  <c r="H48" i="1" s="1"/>
</calcChain>
</file>

<file path=xl/sharedStrings.xml><?xml version="1.0" encoding="utf-8"?>
<sst xmlns="http://schemas.openxmlformats.org/spreadsheetml/2006/main" count="70" uniqueCount="63">
  <si>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</si>
  <si>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</si>
  <si>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</si>
  <si>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</si>
  <si>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</si>
  <si>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</si>
  <si>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</si>
  <si>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</si>
  <si>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</si>
  <si>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</si>
  <si>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</si>
  <si>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</si>
  <si>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</si>
  <si>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</si>
  <si>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</si>
  <si>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</si>
  <si>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</si>
  <si>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</si>
  <si>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</si>
  <si>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</si>
  <si>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</si>
  <si>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Н/2009-83 от 01.05.2009г.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</si>
  <si>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</si>
  <si>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</si>
  <si>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</si>
  <si>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</si>
  <si>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</si>
  <si>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</si>
  <si>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</si>
  <si>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</si>
  <si>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</si>
  <si>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</si>
  <si>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</si>
  <si>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</si>
  <si>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</si>
  <si>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</si>
  <si>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</si>
  <si>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</si>
  <si>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</si>
  <si>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  по ул. Сосновая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</si>
  <si>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</si>
  <si>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</si>
  <si>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</si>
  <si>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- 3.52 т.р.</t>
  </si>
  <si>
    <t>прочее - 0.52 т.р.</t>
  </si>
  <si>
    <t>установка трубы подводки воды - 0.81 т.р.</t>
  </si>
  <si>
    <t>ремонт площадки перед входом - 1.50 т.р.</t>
  </si>
  <si>
    <t>ГВС- промывка - 3.69 т.р.</t>
  </si>
  <si>
    <t>ремонт силового предохранительного шкафа - 0.06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</si>
  <si>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10,10 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</si>
  <si>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</si>
  <si>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</si>
  <si>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</si>
  <si>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</si>
  <si>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</si>
  <si>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</si>
  <si>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</si>
  <si>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</si>
  <si>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</si>
  <si>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</si>
  <si>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2 по ул. Сосновая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</si>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</sst>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ont="1" applyFill="1"/>
    <xf numFmtId="0" fontId="1" fillId="0" borderId="0" xfId="1" applyFont="1"/>
    <xf numFmtId="0" fontId="1" fillId="0" borderId="0" xfId="1" applyFill="1" applyBorder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C23" workbookViewId="0">
      <selection activeCell="H25" sqref="H2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51"/>
      <c r="D1" s="51"/>
      <c r="E1" s="51"/>
      <c r="F1" s="51"/>
      <c r="G1" s="51"/>
      <c r="H1" s="51"/>
      <c r="I1" s="51"/>
    </row>
    <row r="2" spans="3:9" ht="13.5" hidden="1" customHeight="1" thickBot="1" x14ac:dyDescent="0.25">
      <c r="C2" s="51"/>
      <c r="D2" s="51"/>
      <c r="E2" s="51" t="s">
        <v>42</v>
      </c>
      <c r="F2" s="51"/>
      <c r="G2" s="51"/>
      <c r="H2" s="51"/>
      <c r="I2" s="51"/>
    </row>
    <row r="3" spans="3:9" ht="13.5" hidden="1" customHeight="1" thickBot="1" x14ac:dyDescent="0.25">
      <c r="C3" s="50"/>
      <c r="D3" s="49"/>
      <c r="E3" s="48"/>
      <c r="F3" s="48"/>
      <c r="G3" s="48"/>
      <c r="H3" s="48"/>
      <c r="I3" s="47"/>
    </row>
    <row r="4" spans="3:9" ht="12.75" hidden="1" customHeight="1" x14ac:dyDescent="0.2">
      <c r="C4" s="46"/>
      <c r="D4" s="46"/>
      <c r="E4" s="45"/>
      <c r="F4" s="45"/>
      <c r="G4" s="45"/>
      <c r="H4" s="45"/>
      <c r="I4" s="45"/>
    </row>
    <row r="5" spans="3:9" ht="12.75" customHeight="1" x14ac:dyDescent="0.2">
      <c r="C5" s="46"/>
      <c r="D5" s="46"/>
      <c r="E5" s="45"/>
      <c r="F5" s="45"/>
      <c r="G5" s="45"/>
      <c r="H5" s="45"/>
      <c r="I5" s="45"/>
    </row>
    <row r="6" spans="3:9" ht="12.75" customHeight="1" x14ac:dyDescent="0.2">
      <c r="C6" s="46"/>
      <c r="D6" s="46"/>
      <c r="E6" s="45"/>
      <c r="F6" s="45"/>
      <c r="G6" s="45"/>
      <c r="H6" s="45"/>
      <c r="I6" s="45"/>
    </row>
    <row r="7" spans="3:9" ht="12.75" customHeight="1" x14ac:dyDescent="0.2">
      <c r="C7" s="46"/>
      <c r="D7" s="46"/>
      <c r="E7" s="45"/>
      <c r="F7" s="45"/>
      <c r="G7" s="45"/>
      <c r="H7" s="45"/>
      <c r="I7" s="45"/>
    </row>
    <row r="8" spans="3:9" ht="12.75" customHeight="1" x14ac:dyDescent="0.2">
      <c r="C8" s="46"/>
      <c r="D8" s="46"/>
      <c r="E8" s="45"/>
      <c r="F8" s="45"/>
      <c r="G8" s="45"/>
      <c r="H8" s="45"/>
      <c r="I8" s="45"/>
    </row>
    <row r="9" spans="3:9" ht="12.75" customHeight="1" x14ac:dyDescent="0.2">
      <c r="C9" s="46"/>
      <c r="D9" s="46"/>
      <c r="E9" s="45"/>
      <c r="F9" s="45"/>
      <c r="G9" s="45"/>
      <c r="H9" s="45"/>
      <c r="I9" s="45"/>
    </row>
    <row r="10" spans="3:9" ht="12.75" customHeight="1" x14ac:dyDescent="0.2">
      <c r="C10" s="46"/>
      <c r="D10" s="46"/>
      <c r="E10" s="45"/>
      <c r="F10" s="45"/>
      <c r="G10" s="45"/>
      <c r="H10" s="45"/>
      <c r="I10" s="45"/>
    </row>
    <row r="11" spans="3:9" ht="12.75" customHeight="1" x14ac:dyDescent="0.2">
      <c r="C11" s="46"/>
      <c r="D11" s="46"/>
      <c r="E11" s="45"/>
      <c r="F11" s="45"/>
      <c r="G11" s="45"/>
      <c r="H11" s="45"/>
      <c r="I11" s="45"/>
    </row>
    <row r="12" spans="3:9" ht="12.75" customHeight="1" x14ac:dyDescent="0.2">
      <c r="C12" s="46"/>
      <c r="D12" s="46"/>
      <c r="E12" s="45"/>
      <c r="F12" s="45"/>
      <c r="G12" s="45"/>
      <c r="H12" s="45"/>
      <c r="I12" s="45"/>
    </row>
    <row r="13" spans="3:9" ht="12.75" customHeight="1" x14ac:dyDescent="0.2">
      <c r="C13" s="46"/>
      <c r="D13" s="46"/>
      <c r="E13" s="45"/>
      <c r="F13" s="45"/>
      <c r="G13" s="45"/>
      <c r="H13" s="45"/>
      <c r="I13" s="45"/>
    </row>
    <row r="14" spans="3:9" ht="12.75" customHeight="1" x14ac:dyDescent="0.2">
      <c r="C14" s="46"/>
      <c r="D14" s="46"/>
      <c r="E14" s="45"/>
      <c r="F14" s="45"/>
      <c r="G14" s="45"/>
      <c r="H14" s="45"/>
      <c r="I14" s="45"/>
    </row>
    <row r="15" spans="3:9" ht="12.75" customHeight="1" x14ac:dyDescent="0.2">
      <c r="C15" s="46"/>
      <c r="D15" s="46"/>
      <c r="E15" s="45"/>
      <c r="F15" s="45"/>
      <c r="G15" s="45"/>
      <c r="H15" s="45"/>
      <c r="I15" s="45"/>
    </row>
    <row r="16" spans="3:9" ht="12.75" customHeight="1" x14ac:dyDescent="0.2">
      <c r="C16" s="46"/>
      <c r="D16" s="46"/>
      <c r="E16" s="45"/>
      <c r="F16" s="45"/>
      <c r="G16" s="45"/>
      <c r="H16" s="45"/>
      <c r="I16" s="45"/>
    </row>
    <row r="17" spans="3:11" ht="12.75" customHeight="1" x14ac:dyDescent="0.2">
      <c r="C17" s="46"/>
      <c r="D17" s="46"/>
      <c r="E17" s="45"/>
      <c r="F17" s="45"/>
      <c r="G17" s="45"/>
      <c r="H17" s="45"/>
      <c r="I17" s="45"/>
    </row>
    <row r="18" spans="3:11" ht="12.75" customHeight="1" x14ac:dyDescent="0.2">
      <c r="C18" s="46"/>
      <c r="D18" s="46"/>
      <c r="E18" s="45"/>
      <c r="F18" s="45"/>
      <c r="G18" s="45"/>
      <c r="H18" s="45"/>
      <c r="I18" s="45"/>
    </row>
    <row r="19" spans="3:11" ht="12.75" customHeight="1" x14ac:dyDescent="0.2">
      <c r="C19" s="46"/>
      <c r="D19" s="46"/>
      <c r="E19" s="45"/>
      <c r="F19" s="45"/>
      <c r="G19" s="45"/>
      <c r="H19" s="45"/>
      <c r="I19" s="45"/>
    </row>
    <row r="20" spans="3:11" ht="12.75" customHeight="1" x14ac:dyDescent="0.2">
      <c r="C20" s="46"/>
      <c r="D20" s="46"/>
      <c r="E20" s="45"/>
      <c r="F20" s="45"/>
      <c r="G20" s="45"/>
      <c r="H20" s="45"/>
      <c r="I20" s="45"/>
    </row>
    <row r="21" spans="3:11" ht="14.25" x14ac:dyDescent="0.2">
      <c r="C21" s="44" t="s">
        <v>41</v>
      </c>
      <c r="D21" s="44"/>
      <c r="E21" s="44"/>
      <c r="F21" s="44"/>
      <c r="G21" s="44"/>
      <c r="H21" s="44"/>
      <c r="I21" s="44"/>
    </row>
    <row r="22" spans="3:11" x14ac:dyDescent="0.2">
      <c r="C22" s="43" t="s">
        <v>40</v>
      </c>
      <c r="D22" s="43"/>
      <c r="E22" s="43"/>
      <c r="F22" s="43"/>
      <c r="G22" s="43"/>
      <c r="H22" s="43"/>
      <c r="I22" s="43"/>
    </row>
    <row r="23" spans="3:11" x14ac:dyDescent="0.2">
      <c r="C23" s="43" t="s">
        <v>39</v>
      </c>
      <c r="D23" s="43"/>
      <c r="E23" s="43"/>
      <c r="F23" s="43"/>
      <c r="G23" s="43"/>
      <c r="H23" s="43"/>
      <c r="I23" s="43"/>
    </row>
    <row r="24" spans="3:11" ht="6" customHeight="1" thickBot="1" x14ac:dyDescent="0.25">
      <c r="C24" s="42"/>
      <c r="D24" s="42"/>
      <c r="E24" s="42"/>
      <c r="F24" s="42"/>
      <c r="G24" s="42"/>
      <c r="H24" s="42"/>
      <c r="I24" s="42"/>
    </row>
    <row r="25" spans="3:11" ht="49.5" customHeight="1" thickBot="1" x14ac:dyDescent="0.25">
      <c r="C25" s="30" t="s">
        <v>29</v>
      </c>
      <c r="D25" s="33" t="s">
        <v>28</v>
      </c>
      <c r="E25" s="32" t="s">
        <v>27</v>
      </c>
      <c r="F25" s="32" t="s">
        <v>26</v>
      </c>
      <c r="G25" s="32" t="s">
        <v>25</v>
      </c>
      <c r="H25" s="32" t="s">
        <v>24</v>
      </c>
      <c r="I25" s="33" t="s">
        <v>38</v>
      </c>
    </row>
    <row r="26" spans="3:11" ht="13.5" customHeight="1" thickBot="1" x14ac:dyDescent="0.25">
      <c r="C26" s="41" t="s">
        <v>37</v>
      </c>
      <c r="D26" s="34"/>
      <c r="E26" s="34"/>
      <c r="F26" s="34"/>
      <c r="G26" s="34"/>
      <c r="H26" s="34"/>
      <c r="I26" s="40"/>
    </row>
    <row r="27" spans="3:11" ht="13.5" customHeight="1" thickBot="1" x14ac:dyDescent="0.25">
      <c r="C27" s="17" t="s">
        <v>36</v>
      </c>
      <c r="D27" s="21">
        <v>449049.10000000021</v>
      </c>
      <c r="E27" s="24">
        <v>1098344.01</v>
      </c>
      <c r="F27" s="24">
        <v>979338.16</v>
      </c>
      <c r="G27" s="24">
        <v>994430.1</v>
      </c>
      <c r="H27" s="36">
        <f>+D27+E27-F27</f>
        <v>568054.9500000003</v>
      </c>
      <c r="I27" s="39" t="s">
        <v>35</v>
      </c>
      <c r="K27" s="38">
        <f>64826.47+69473.57+14406.66+301683.92-1341.52</f>
        <v>449049.1</v>
      </c>
    </row>
    <row r="28" spans="3:11" ht="13.5" customHeight="1" thickBot="1" x14ac:dyDescent="0.25">
      <c r="C28" s="17" t="s">
        <v>34</v>
      </c>
      <c r="D28" s="21">
        <v>232208.97999999998</v>
      </c>
      <c r="E28" s="20">
        <v>423025.04</v>
      </c>
      <c r="F28" s="20">
        <v>342484.71</v>
      </c>
      <c r="G28" s="24">
        <v>460197.04</v>
      </c>
      <c r="H28" s="36">
        <f>+D28+E28-F28</f>
        <v>312749.31</v>
      </c>
      <c r="I28" s="37"/>
      <c r="K28" s="38">
        <f>6048.38+47425.58+14228.88+165067.74-561.6</f>
        <v>232208.97999999998</v>
      </c>
    </row>
    <row r="29" spans="3:11" ht="13.5" customHeight="1" thickBot="1" x14ac:dyDescent="0.25">
      <c r="C29" s="17" t="s">
        <v>33</v>
      </c>
      <c r="D29" s="21">
        <v>123902.97</v>
      </c>
      <c r="E29" s="20">
        <v>251565.99</v>
      </c>
      <c r="F29" s="20">
        <v>205910.15</v>
      </c>
      <c r="G29" s="24">
        <v>248804.42</v>
      </c>
      <c r="H29" s="36">
        <f>+D29+E29-F29</f>
        <v>169558.80999999997</v>
      </c>
      <c r="I29" s="37"/>
      <c r="K29" s="38">
        <f>87149.71-234.72+33708.59+3279.39</f>
        <v>123902.97</v>
      </c>
    </row>
    <row r="30" spans="3:11" ht="13.5" customHeight="1" thickBot="1" x14ac:dyDescent="0.25">
      <c r="C30" s="17" t="s">
        <v>32</v>
      </c>
      <c r="D30" s="21">
        <v>75791.950000000026</v>
      </c>
      <c r="E30" s="20">
        <v>164222.66</v>
      </c>
      <c r="F30" s="20">
        <v>128419.27</v>
      </c>
      <c r="G30" s="24">
        <v>176516.02</v>
      </c>
      <c r="H30" s="36">
        <f>+D30+E30-F30</f>
        <v>111595.34000000004</v>
      </c>
      <c r="I30" s="37"/>
      <c r="K30" s="1">
        <f>749.74+24718.08-77.53+6503.69+32217.12-82.38+11763.23</f>
        <v>75791.950000000012</v>
      </c>
    </row>
    <row r="31" spans="3:11" ht="13.5" customHeight="1" thickBot="1" x14ac:dyDescent="0.25">
      <c r="C31" s="17" t="s">
        <v>31</v>
      </c>
      <c r="D31" s="21">
        <v>5002.57</v>
      </c>
      <c r="E31" s="20">
        <v>28974.28</v>
      </c>
      <c r="F31" s="20">
        <v>31546.25</v>
      </c>
      <c r="G31" s="24"/>
      <c r="H31" s="36">
        <f>+D31+E31-F31</f>
        <v>2430.5999999999985</v>
      </c>
      <c r="I31" s="35"/>
      <c r="K31" s="1">
        <f>22.75+25.4+69.44+1158.28+3992.2-15.06+839.51-1089.95</f>
        <v>5002.57</v>
      </c>
    </row>
    <row r="32" spans="3:11" ht="13.5" customHeight="1" thickBot="1" x14ac:dyDescent="0.25">
      <c r="C32" s="17" t="s">
        <v>7</v>
      </c>
      <c r="D32" s="16">
        <f>SUM(D27:D31)</f>
        <v>885955.57000000018</v>
      </c>
      <c r="E32" s="16">
        <f>SUM(E27:E31)</f>
        <v>1966131.98</v>
      </c>
      <c r="F32" s="16">
        <f>SUM(F27:F31)</f>
        <v>1687698.54</v>
      </c>
      <c r="G32" s="16">
        <f>SUM(G27:G31)</f>
        <v>1879947.5799999998</v>
      </c>
      <c r="H32" s="16">
        <f>SUM(H27:H31)</f>
        <v>1164389.0100000005</v>
      </c>
      <c r="I32" s="17"/>
    </row>
    <row r="33" spans="3:11" ht="13.5" customHeight="1" thickBot="1" x14ac:dyDescent="0.25">
      <c r="C33" s="34" t="s">
        <v>30</v>
      </c>
      <c r="D33" s="34"/>
      <c r="E33" s="34"/>
      <c r="F33" s="34"/>
      <c r="G33" s="34"/>
      <c r="H33" s="34"/>
      <c r="I33" s="34"/>
    </row>
    <row r="34" spans="3:11" ht="54.75" customHeight="1" thickBot="1" x14ac:dyDescent="0.25">
      <c r="C34" s="23" t="s">
        <v>29</v>
      </c>
      <c r="D34" s="33" t="s">
        <v>28</v>
      </c>
      <c r="E34" s="32" t="s">
        <v>27</v>
      </c>
      <c r="F34" s="32" t="s">
        <v>26</v>
      </c>
      <c r="G34" s="32" t="s">
        <v>25</v>
      </c>
      <c r="H34" s="32" t="s">
        <v>24</v>
      </c>
      <c r="I34" s="31" t="s">
        <v>23</v>
      </c>
    </row>
    <row r="35" spans="3:11" ht="29.25" customHeight="1" thickBot="1" x14ac:dyDescent="0.25">
      <c r="C35" s="30" t="s">
        <v>22</v>
      </c>
      <c r="D35" s="29">
        <f>257959.26-4629.38+34.12</f>
        <v>253364</v>
      </c>
      <c r="E35" s="19">
        <v>712493.1</v>
      </c>
      <c r="F35" s="19">
        <v>651414.34</v>
      </c>
      <c r="G35" s="19">
        <f>+E35</f>
        <v>712493.1</v>
      </c>
      <c r="H35" s="19">
        <f>+D35+E35-F35</f>
        <v>314442.76</v>
      </c>
      <c r="I35" s="28" t="s">
        <v>21</v>
      </c>
      <c r="J35" s="26">
        <f>45.35-59.61+194816.53-1219.98+129.06-117.97-D35</f>
        <v>-59770.620000000024</v>
      </c>
      <c r="K35" s="26">
        <f>1066.88-7.36+3562.5-26.76+253901.38-537.38-H35</f>
        <v>-56483.5</v>
      </c>
    </row>
    <row r="36" spans="3:11" ht="14.25" customHeight="1" thickBot="1" x14ac:dyDescent="0.25">
      <c r="C36" s="17" t="s">
        <v>20</v>
      </c>
      <c r="D36" s="21">
        <v>52380.729999999981</v>
      </c>
      <c r="E36" s="24">
        <v>150720.06</v>
      </c>
      <c r="F36" s="24">
        <v>138830.68</v>
      </c>
      <c r="G36" s="19">
        <v>10104.52</v>
      </c>
      <c r="H36" s="19">
        <f>+D36+E36-F36</f>
        <v>64270.109999999986</v>
      </c>
      <c r="I36" s="27"/>
      <c r="J36" s="26">
        <f>52494.42-113.69</f>
        <v>52380.729999999996</v>
      </c>
    </row>
    <row r="37" spans="3:11" ht="13.5" customHeight="1" thickBot="1" x14ac:dyDescent="0.25">
      <c r="C37" s="23" t="s">
        <v>19</v>
      </c>
      <c r="D37" s="25">
        <v>9080.3799999999992</v>
      </c>
      <c r="E37" s="24"/>
      <c r="F37" s="24">
        <v>451.13</v>
      </c>
      <c r="G37" s="19"/>
      <c r="H37" s="19">
        <f>+D37+E37-F37</f>
        <v>8629.25</v>
      </c>
      <c r="I37" s="15"/>
    </row>
    <row r="38" spans="3:11" ht="12.75" hidden="1" customHeight="1" thickBot="1" x14ac:dyDescent="0.25">
      <c r="C38" s="17" t="s">
        <v>18</v>
      </c>
      <c r="D38" s="21">
        <v>0</v>
      </c>
      <c r="E38" s="24"/>
      <c r="F38" s="24"/>
      <c r="G38" s="19"/>
      <c r="H38" s="19">
        <f>+D38+E38-F38</f>
        <v>0</v>
      </c>
      <c r="I38" s="22" t="s">
        <v>17</v>
      </c>
    </row>
    <row r="39" spans="3:11" ht="26.25" customHeight="1" thickBot="1" x14ac:dyDescent="0.25">
      <c r="C39" s="17" t="s">
        <v>16</v>
      </c>
      <c r="D39" s="21">
        <v>57477.310000000056</v>
      </c>
      <c r="E39" s="24">
        <v>164008.62</v>
      </c>
      <c r="F39" s="24">
        <v>150930.96</v>
      </c>
      <c r="G39" s="19">
        <v>297049.02</v>
      </c>
      <c r="H39" s="19">
        <f>+D39+E39-F39</f>
        <v>70554.970000000059</v>
      </c>
      <c r="I39" s="18" t="s">
        <v>15</v>
      </c>
      <c r="J39" s="1">
        <f>23567+20236.42-274.43</f>
        <v>43528.99</v>
      </c>
      <c r="K39" s="1">
        <f>13861.01+23747.33-123.7+19992.67</f>
        <v>57477.310000000005</v>
      </c>
    </row>
    <row r="40" spans="3:11" ht="29.25" customHeight="1" thickBot="1" x14ac:dyDescent="0.25">
      <c r="C40" s="17" t="s">
        <v>14</v>
      </c>
      <c r="D40" s="21">
        <v>3209.1399999999985</v>
      </c>
      <c r="E40" s="20">
        <v>9134.0400000000009</v>
      </c>
      <c r="F40" s="20">
        <v>8729</v>
      </c>
      <c r="G40" s="19">
        <f>+E40</f>
        <v>9134.0400000000009</v>
      </c>
      <c r="H40" s="19">
        <f>+D40+E40-F40</f>
        <v>3614.1800000000003</v>
      </c>
      <c r="I40" s="18" t="s">
        <v>13</v>
      </c>
      <c r="J40" s="1">
        <f>3216.03-6.89</f>
        <v>3209.1400000000003</v>
      </c>
    </row>
    <row r="41" spans="3:11" ht="13.5" customHeight="1" thickBot="1" x14ac:dyDescent="0.25">
      <c r="C41" s="23" t="s">
        <v>12</v>
      </c>
      <c r="D41" s="21">
        <v>42259.869999999995</v>
      </c>
      <c r="E41" s="20">
        <v>95384.16</v>
      </c>
      <c r="F41" s="20">
        <v>83582.64</v>
      </c>
      <c r="G41" s="19">
        <f>+E41</f>
        <v>95384.16</v>
      </c>
      <c r="H41" s="19">
        <f>+D41+E41-F41</f>
        <v>54061.39</v>
      </c>
      <c r="I41" s="22"/>
      <c r="J41" s="1">
        <f>42355.17-95.3</f>
        <v>42259.869999999995</v>
      </c>
    </row>
    <row r="42" spans="3:11" ht="13.5" customHeight="1" thickBot="1" x14ac:dyDescent="0.25">
      <c r="C42" s="23" t="s">
        <v>11</v>
      </c>
      <c r="D42" s="21">
        <v>47424.989999999991</v>
      </c>
      <c r="E42" s="20">
        <v>75703.600000000006</v>
      </c>
      <c r="F42" s="20">
        <v>51401.27</v>
      </c>
      <c r="G42" s="19">
        <f>+E42</f>
        <v>75703.600000000006</v>
      </c>
      <c r="H42" s="19">
        <f>+D42+E42-F42</f>
        <v>71727.320000000007</v>
      </c>
      <c r="I42" s="22"/>
      <c r="J42" s="1">
        <f>2246.5+1112.43</f>
        <v>3358.9300000000003</v>
      </c>
      <c r="K42" s="1">
        <f>15722.31+31702.68</f>
        <v>47424.99</v>
      </c>
    </row>
    <row r="43" spans="3:11" ht="13.5" customHeight="1" thickBot="1" x14ac:dyDescent="0.25">
      <c r="C43" s="23" t="s">
        <v>10</v>
      </c>
      <c r="D43" s="21">
        <f>4629.38-34.12</f>
        <v>4595.26</v>
      </c>
      <c r="E43" s="20">
        <v>30475.59</v>
      </c>
      <c r="F43" s="20">
        <v>29174.73</v>
      </c>
      <c r="G43" s="19">
        <f>+E43</f>
        <v>30475.59</v>
      </c>
      <c r="H43" s="19">
        <f>+D43+E43-F43</f>
        <v>5896.119999999999</v>
      </c>
      <c r="I43" s="22"/>
    </row>
    <row r="44" spans="3:11" ht="13.5" customHeight="1" thickBot="1" x14ac:dyDescent="0.25">
      <c r="C44" s="17" t="s">
        <v>9</v>
      </c>
      <c r="D44" s="21">
        <v>22206.910000000003</v>
      </c>
      <c r="E44" s="20">
        <v>63526.8</v>
      </c>
      <c r="F44" s="20">
        <v>60410</v>
      </c>
      <c r="G44" s="19">
        <f>+E44</f>
        <v>63526.8</v>
      </c>
      <c r="H44" s="19">
        <f>+D44+E44-F44</f>
        <v>25323.710000000006</v>
      </c>
      <c r="I44" s="18" t="s">
        <v>8</v>
      </c>
      <c r="J44" s="1">
        <f>22254.83-47.92</f>
        <v>22206.910000000003</v>
      </c>
    </row>
    <row r="45" spans="3:11" s="14" customFormat="1" ht="13.5" customHeight="1" thickBot="1" x14ac:dyDescent="0.25">
      <c r="C45" s="17" t="s">
        <v>7</v>
      </c>
      <c r="D45" s="16">
        <f>SUM(D35:D44)</f>
        <v>491998.59000000008</v>
      </c>
      <c r="E45" s="16">
        <f>SUM(E35:E44)</f>
        <v>1301445.9700000002</v>
      </c>
      <c r="F45" s="16">
        <f>SUM(F35:F44)</f>
        <v>1174924.75</v>
      </c>
      <c r="G45" s="16">
        <f>SUM(G35:G44)</f>
        <v>1293870.8300000003</v>
      </c>
      <c r="H45" s="16">
        <f>SUM(H35:H44)</f>
        <v>618519.81000000006</v>
      </c>
      <c r="I45" s="15"/>
    </row>
    <row r="46" spans="3:11" ht="13.5" customHeight="1" thickBot="1" x14ac:dyDescent="0.25">
      <c r="C46" s="13" t="s">
        <v>6</v>
      </c>
      <c r="D46" s="13"/>
      <c r="E46" s="13"/>
      <c r="F46" s="13"/>
      <c r="G46" s="13"/>
      <c r="H46" s="13"/>
      <c r="I46" s="13"/>
    </row>
    <row r="47" spans="3:11" ht="28.5" customHeight="1" thickBot="1" x14ac:dyDescent="0.25">
      <c r="C47" s="12" t="s">
        <v>5</v>
      </c>
      <c r="D47" s="11" t="s">
        <v>4</v>
      </c>
      <c r="E47" s="10"/>
      <c r="F47" s="10"/>
      <c r="G47" s="10"/>
      <c r="H47" s="9"/>
      <c r="I47" s="8" t="s">
        <v>3</v>
      </c>
    </row>
    <row r="48" spans="3:11" ht="18.75" customHeight="1" x14ac:dyDescent="0.3">
      <c r="C48" s="7" t="s">
        <v>2</v>
      </c>
      <c r="D48" s="7"/>
      <c r="E48" s="7"/>
      <c r="F48" s="7"/>
      <c r="G48" s="7"/>
      <c r="H48" s="6">
        <f>+H32+H45</f>
        <v>1782908.8200000005</v>
      </c>
    </row>
    <row r="49" spans="3:8" ht="15" hidden="1" x14ac:dyDescent="0.25">
      <c r="C49" s="5" t="s">
        <v>1</v>
      </c>
      <c r="D49" s="5"/>
    </row>
    <row r="50" spans="3:8" ht="12.75" customHeight="1" x14ac:dyDescent="0.2">
      <c r="C50" s="4" t="s">
        <v>0</v>
      </c>
    </row>
    <row r="52" spans="3:8" x14ac:dyDescent="0.2">
      <c r="D52" s="3"/>
      <c r="E52" s="3"/>
      <c r="F52" s="3"/>
      <c r="G52" s="3"/>
      <c r="H52" s="3"/>
    </row>
    <row r="53" spans="3:8" x14ac:dyDescent="0.2">
      <c r="D53" s="3"/>
    </row>
    <row r="54" spans="3:8" x14ac:dyDescent="0.2">
      <c r="H54" s="3"/>
    </row>
  </sheetData>
  <mergeCells count="10">
    <mergeCell ref="C33:I33"/>
    <mergeCell ref="D47:H47"/>
    <mergeCell ref="I35:I36"/>
    <mergeCell ref="C46:I46"/>
    <mergeCell ref="C21:I21"/>
    <mergeCell ref="C22:I22"/>
    <mergeCell ref="C23:I23"/>
    <mergeCell ref="C24:I24"/>
    <mergeCell ref="I27:I31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abSelected="1" topLeftCell="A13" zoomScaleNormal="100" zoomScaleSheetLayoutView="120" workbookViewId="0">
      <selection activeCell="F27" sqref="F27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3.7109375" style="52" customWidth="1"/>
    <col min="10" max="16384" width="9.140625" style="52"/>
  </cols>
  <sheetData>
    <row r="13" spans="1:9" x14ac:dyDescent="0.25">
      <c r="A13" s="61" t="s">
        <v>62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61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60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59</v>
      </c>
      <c r="B16" s="59" t="s">
        <v>58</v>
      </c>
      <c r="C16" s="59" t="s">
        <v>57</v>
      </c>
      <c r="D16" s="59" t="s">
        <v>56</v>
      </c>
      <c r="E16" s="59" t="s">
        <v>55</v>
      </c>
      <c r="F16" s="60" t="s">
        <v>54</v>
      </c>
      <c r="G16" s="60" t="s">
        <v>53</v>
      </c>
      <c r="H16" s="59" t="s">
        <v>52</v>
      </c>
      <c r="I16" s="59" t="s">
        <v>51</v>
      </c>
    </row>
    <row r="17" spans="1:9" x14ac:dyDescent="0.25">
      <c r="A17" s="58" t="s">
        <v>50</v>
      </c>
      <c r="B17" s="57">
        <v>0.41106999999999999</v>
      </c>
      <c r="C17" s="57"/>
      <c r="D17" s="57">
        <v>150.72005999999999</v>
      </c>
      <c r="E17" s="57">
        <v>138.83068</v>
      </c>
      <c r="F17" s="57">
        <v>5.8650000000000002</v>
      </c>
      <c r="G17" s="57">
        <v>10.104520000000001</v>
      </c>
      <c r="H17" s="57">
        <v>64.270110000000003</v>
      </c>
      <c r="I17" s="57">
        <f>B17+D17+F17-G17</f>
        <v>146.89160999999999</v>
      </c>
    </row>
    <row r="18" spans="1:9" x14ac:dyDescent="0.25">
      <c r="B18" s="56"/>
      <c r="C18" s="56"/>
      <c r="D18" s="56"/>
      <c r="E18" s="56"/>
      <c r="F18" s="56"/>
      <c r="G18" s="56"/>
    </row>
    <row r="19" spans="1:9" x14ac:dyDescent="0.25">
      <c r="A19" s="52" t="s">
        <v>49</v>
      </c>
    </row>
    <row r="20" spans="1:9" x14ac:dyDescent="0.25">
      <c r="A20" s="56" t="s">
        <v>48</v>
      </c>
    </row>
    <row r="21" spans="1:9" x14ac:dyDescent="0.25">
      <c r="A21" s="55" t="s">
        <v>47</v>
      </c>
    </row>
    <row r="22" spans="1:9" x14ac:dyDescent="0.25">
      <c r="A22" s="54" t="s">
        <v>46</v>
      </c>
    </row>
    <row r="23" spans="1:9" x14ac:dyDescent="0.25">
      <c r="A23" s="53" t="s">
        <v>45</v>
      </c>
    </row>
    <row r="24" spans="1:9" x14ac:dyDescent="0.25">
      <c r="A24" s="53" t="s">
        <v>44</v>
      </c>
    </row>
    <row r="25" spans="1:9" x14ac:dyDescent="0.25">
      <c r="A25" s="53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Сосновая2</vt:lpstr>
      <vt:lpstr>Сосновая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2018-04-02T10:44:13Z</dcterms:created>
  <dcterms:modified xsi:type="dcterms:W3CDTF">2018-04-02T10:44:34Z</dcterms:modified>
</cp:coreProperties>
</file>