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 activeTab="1"/>
  </bookViews>
  <sheets>
    <sheet name="Центральная7 2" sheetId="2" r:id="rId1"/>
    <sheet name="Центральная 7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K29" i="2"/>
  <c r="H30" i="2"/>
  <c r="K30" i="2"/>
  <c r="H31" i="2"/>
  <c r="K31" i="2"/>
  <c r="H32" i="2"/>
  <c r="K32" i="2"/>
  <c r="H33" i="2"/>
  <c r="K33" i="2"/>
  <c r="D34" i="2"/>
  <c r="E34" i="2"/>
  <c r="F34" i="2"/>
  <c r="G34" i="2"/>
  <c r="H34" i="2"/>
  <c r="D37" i="2"/>
  <c r="J37" i="2" s="1"/>
  <c r="G37" i="2"/>
  <c r="H37" i="2"/>
  <c r="K37" i="2"/>
  <c r="H38" i="2"/>
  <c r="H39" i="2"/>
  <c r="G40" i="2"/>
  <c r="H40" i="2"/>
  <c r="H41" i="2"/>
  <c r="J41" i="2"/>
  <c r="K41" i="2"/>
  <c r="G42" i="2"/>
  <c r="G47" i="2" s="1"/>
  <c r="H42" i="2"/>
  <c r="G43" i="2"/>
  <c r="H43" i="2"/>
  <c r="J43" i="2"/>
  <c r="G44" i="2"/>
  <c r="H44" i="2"/>
  <c r="J44" i="2"/>
  <c r="K44" i="2"/>
  <c r="D45" i="2"/>
  <c r="G45" i="2"/>
  <c r="H45" i="2"/>
  <c r="G46" i="2"/>
  <c r="H46" i="2"/>
  <c r="D47" i="2"/>
  <c r="E47" i="2"/>
  <c r="F47" i="2"/>
  <c r="H47" i="2"/>
  <c r="H50" i="2" s="1"/>
  <c r="G17" i="1"/>
  <c r="I17" i="1"/>
</calcChain>
</file>

<file path=xl/sharedStrings.xml><?xml version="1.0" encoding="utf-8"?>
<sst xmlns="http://schemas.openxmlformats.org/spreadsheetml/2006/main" count="65" uniqueCount="58">
  <si>
    <t>работы по электрике - 0.07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</si>
  <si>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0.07 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</si>
  <si>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</si>
  <si>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</si>
  <si>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</si>
  <si>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</si>
  <si>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</si>
  <si>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</si>
  <si>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</si>
  <si>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</si>
  <si>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</si>
  <si>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</si>
  <si>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</si>
  <si>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</si>
  <si>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</si>
  <si>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</si>
  <si>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</si>
  <si>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</t>
  </si>
  <si>
    <t>Поступило от ЦИТ "Домашние сети" за размещение интернет оборудования 540,00 руб., от ОАО "Вымпелком" 2450,00 руб., от ООО "Перспектива" 600,00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</si>
  <si>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</si>
  <si>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</si>
  <si>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</si>
  <si>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</si>
  <si>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</si>
  <si>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</si>
  <si>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</si>
  <si>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</si>
  <si>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</si>
  <si>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</si>
  <si>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</si>
  <si>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</si>
  <si>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</si>
  <si>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</si>
  <si>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</si>
  <si>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</si>
  <si>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Н/2011-89 от 01.01.2011г.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</si>
  <si>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</si>
  <si>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</si>
  <si>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</si>
  <si>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</si>
  <si>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</si>
  <si>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</si>
  <si>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</si>
  <si>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</si>
  <si>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</si>
  <si>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</si>
  <si>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</si>
  <si>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</si>
  <si>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</si>
  <si>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</si>
  <si>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</si>
  <si>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</si>
  <si>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</si>
  <si>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</si>
  <si>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</si>
  <si>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</si>
  <si>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7/2  по ул. Центральная за 2017 г.</t>
  </si>
  <si>
    <t>№ 7/2 по ул. Центральная за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</si>
</sst>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1" fillId="0" borderId="0" xfId="1" applyFont="1" applyFill="1"/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2" applyFill="1"/>
    <xf numFmtId="0" fontId="5" fillId="0" borderId="0" xfId="2" applyFont="1" applyFill="1"/>
    <xf numFmtId="4" fontId="5" fillId="0" borderId="0" xfId="2" applyNumberFormat="1" applyFont="1" applyFill="1"/>
    <xf numFmtId="0" fontId="6" fillId="0" borderId="0" xfId="2" applyFont="1" applyFill="1"/>
    <xf numFmtId="0" fontId="7" fillId="0" borderId="0" xfId="2" applyFont="1" applyFill="1"/>
    <xf numFmtId="4" fontId="8" fillId="0" borderId="0" xfId="2" applyNumberFormat="1" applyFont="1" applyFill="1"/>
    <xf numFmtId="0" fontId="9" fillId="0" borderId="0" xfId="2" applyFont="1" applyFill="1"/>
    <xf numFmtId="0" fontId="6" fillId="0" borderId="2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wrapText="1"/>
    </xf>
    <xf numFmtId="0" fontId="4" fillId="0" borderId="0" xfId="2" applyFont="1" applyFill="1"/>
    <xf numFmtId="0" fontId="10" fillId="0" borderId="7" xfId="2" applyFont="1" applyFill="1" applyBorder="1" applyAlignment="1">
      <alignment horizontal="center" vertical="top" wrapText="1"/>
    </xf>
    <xf numFmtId="4" fontId="10" fillId="0" borderId="7" xfId="2" applyNumberFormat="1" applyFont="1" applyFill="1" applyBorder="1" applyAlignment="1">
      <alignment vertical="top" wrapText="1"/>
    </xf>
    <xf numFmtId="0" fontId="10" fillId="0" borderId="8" xfId="2" applyFont="1" applyFill="1" applyBorder="1" applyAlignment="1">
      <alignment horizontal="center" vertical="top" wrapText="1"/>
    </xf>
    <xf numFmtId="0" fontId="5" fillId="0" borderId="7" xfId="2" applyFont="1" applyFill="1" applyBorder="1" applyAlignment="1">
      <alignment horizontal="center" vertical="top" wrapText="1"/>
    </xf>
    <xf numFmtId="4" fontId="11" fillId="0" borderId="3" xfId="2" applyNumberFormat="1" applyFont="1" applyFill="1" applyBorder="1" applyAlignment="1">
      <alignment vertical="top" wrapText="1"/>
    </xf>
    <xf numFmtId="4" fontId="5" fillId="0" borderId="7" xfId="2" applyNumberFormat="1" applyFont="1" applyFill="1" applyBorder="1" applyAlignment="1">
      <alignment vertical="top" wrapText="1"/>
    </xf>
    <xf numFmtId="4" fontId="5" fillId="0" borderId="7" xfId="2" applyNumberFormat="1" applyFont="1" applyFill="1" applyBorder="1" applyAlignment="1">
      <alignment horizontal="right" vertical="top" wrapText="1"/>
    </xf>
    <xf numFmtId="0" fontId="12" fillId="0" borderId="7" xfId="2" applyFont="1" applyFill="1" applyBorder="1" applyAlignment="1">
      <alignment horizontal="center" vertical="top" wrapText="1"/>
    </xf>
    <xf numFmtId="0" fontId="13" fillId="0" borderId="8" xfId="2" applyFont="1" applyFill="1" applyBorder="1" applyAlignment="1">
      <alignment horizontal="center" vertical="top" wrapText="1"/>
    </xf>
    <xf numFmtId="4" fontId="11" fillId="0" borderId="7" xfId="2" applyNumberFormat="1" applyFont="1" applyFill="1" applyBorder="1" applyAlignment="1">
      <alignment vertical="top" wrapText="1"/>
    </xf>
    <xf numFmtId="4" fontId="6" fillId="0" borderId="7" xfId="2" applyNumberFormat="1" applyFont="1" applyFill="1" applyBorder="1" applyAlignment="1">
      <alignment horizontal="right" vertical="top" wrapText="1"/>
    </xf>
    <xf numFmtId="4" fontId="4" fillId="0" borderId="0" xfId="2" applyNumberFormat="1" applyFill="1"/>
    <xf numFmtId="4" fontId="5" fillId="0" borderId="3" xfId="2" applyNumberFormat="1" applyFont="1" applyFill="1" applyBorder="1" applyAlignment="1">
      <alignment horizontal="right" vertical="top" wrapText="1"/>
    </xf>
    <xf numFmtId="0" fontId="13" fillId="0" borderId="10" xfId="2" applyFont="1" applyFill="1" applyBorder="1" applyAlignment="1">
      <alignment horizontal="center" vertical="top" wrapText="1"/>
    </xf>
    <xf numFmtId="0" fontId="13" fillId="0" borderId="7" xfId="2" applyFont="1" applyFill="1" applyBorder="1" applyAlignment="1">
      <alignment horizontal="center" vertical="top" wrapText="1"/>
    </xf>
    <xf numFmtId="0" fontId="15" fillId="0" borderId="3" xfId="2" applyFont="1" applyFill="1" applyBorder="1" applyAlignment="1">
      <alignment horizontal="center" vertical="top" wrapText="1"/>
    </xf>
    <xf numFmtId="0" fontId="13" fillId="0" borderId="3" xfId="2" applyFont="1" applyFill="1" applyBorder="1" applyAlignment="1">
      <alignment horizontal="center" vertical="top" wrapText="1"/>
    </xf>
    <xf numFmtId="0" fontId="16" fillId="0" borderId="10" xfId="2" applyFont="1" applyFill="1" applyBorder="1" applyAlignment="1">
      <alignment horizontal="center" vertical="top" wrapText="1"/>
    </xf>
    <xf numFmtId="2" fontId="4" fillId="0" borderId="0" xfId="2" applyNumberFormat="1" applyFill="1"/>
    <xf numFmtId="0" fontId="19" fillId="0" borderId="0" xfId="2" applyFont="1" applyFill="1" applyBorder="1"/>
    <xf numFmtId="0" fontId="10" fillId="0" borderId="0" xfId="2" applyFont="1" applyFill="1" applyAlignment="1">
      <alignment horizontal="center"/>
    </xf>
    <xf numFmtId="0" fontId="19" fillId="0" borderId="3" xfId="2" applyFont="1" applyFill="1" applyBorder="1"/>
    <xf numFmtId="0" fontId="19" fillId="0" borderId="4" xfId="2" applyFont="1" applyFill="1" applyBorder="1"/>
    <xf numFmtId="0" fontId="10" fillId="0" borderId="4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9" fillId="0" borderId="0" xfId="2" applyFont="1" applyFill="1"/>
    <xf numFmtId="4" fontId="5" fillId="0" borderId="5" xfId="2" applyNumberFormat="1" applyFont="1" applyFill="1" applyBorder="1" applyAlignment="1">
      <alignment horizontal="center" vertical="top" wrapText="1"/>
    </xf>
    <xf numFmtId="0" fontId="4" fillId="0" borderId="4" xfId="2" applyFill="1" applyBorder="1" applyAlignment="1">
      <alignment horizontal="center" vertical="top" wrapText="1"/>
    </xf>
    <xf numFmtId="0" fontId="4" fillId="0" borderId="3" xfId="2" applyFill="1" applyBorder="1" applyAlignment="1">
      <alignment horizontal="center" vertical="top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13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C19" workbookViewId="0">
      <selection activeCell="C25" sqref="C25:I25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7.85546875" style="8" customWidth="1"/>
    <col min="4" max="4" width="12.57031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42578125" style="8" customWidth="1"/>
    <col min="9" max="9" width="25.85546875" style="8" customWidth="1"/>
    <col min="10" max="10" width="12.28515625" style="7" hidden="1" customWidth="1"/>
    <col min="11" max="11" width="9.5703125" style="7" hidden="1" customWidth="1"/>
    <col min="12" max="16384" width="9.140625" style="7"/>
  </cols>
  <sheetData>
    <row r="1" spans="3:9" ht="12.75" hidden="1" customHeight="1" x14ac:dyDescent="0.2">
      <c r="C1" s="42"/>
      <c r="D1" s="42"/>
      <c r="E1" s="42"/>
      <c r="F1" s="42"/>
      <c r="G1" s="42"/>
      <c r="H1" s="42"/>
      <c r="I1" s="42"/>
    </row>
    <row r="2" spans="3:9" ht="13.5" hidden="1" customHeight="1" thickBot="1" x14ac:dyDescent="0.25">
      <c r="C2" s="42"/>
      <c r="D2" s="42"/>
      <c r="E2" s="42" t="s">
        <v>55</v>
      </c>
      <c r="F2" s="42"/>
      <c r="G2" s="42"/>
      <c r="H2" s="42"/>
      <c r="I2" s="42"/>
    </row>
    <row r="3" spans="3:9" ht="13.5" hidden="1" customHeight="1" thickBot="1" x14ac:dyDescent="0.25">
      <c r="C3" s="41"/>
      <c r="D3" s="40"/>
      <c r="E3" s="39"/>
      <c r="F3" s="39"/>
      <c r="G3" s="39"/>
      <c r="H3" s="39"/>
      <c r="I3" s="38"/>
    </row>
    <row r="4" spans="3:9" ht="12.75" hidden="1" customHeight="1" x14ac:dyDescent="0.2">
      <c r="C4" s="37"/>
      <c r="D4" s="37"/>
      <c r="E4" s="36"/>
      <c r="F4" s="36"/>
      <c r="G4" s="36"/>
      <c r="H4" s="36"/>
      <c r="I4" s="36"/>
    </row>
    <row r="5" spans="3:9" ht="12.75" customHeight="1" x14ac:dyDescent="0.2">
      <c r="C5" s="37"/>
      <c r="D5" s="37"/>
      <c r="E5" s="36"/>
      <c r="F5" s="36"/>
      <c r="G5" s="36"/>
      <c r="H5" s="36"/>
      <c r="I5" s="36"/>
    </row>
    <row r="6" spans="3:9" ht="12.75" customHeight="1" x14ac:dyDescent="0.2">
      <c r="C6" s="37"/>
      <c r="D6" s="37"/>
      <c r="E6" s="36"/>
      <c r="F6" s="36"/>
      <c r="G6" s="36"/>
      <c r="H6" s="36"/>
      <c r="I6" s="36"/>
    </row>
    <row r="7" spans="3:9" ht="12.75" customHeight="1" x14ac:dyDescent="0.2">
      <c r="C7" s="37"/>
      <c r="D7" s="37"/>
      <c r="E7" s="36"/>
      <c r="F7" s="36"/>
      <c r="G7" s="36"/>
      <c r="H7" s="36"/>
      <c r="I7" s="36"/>
    </row>
    <row r="8" spans="3:9" ht="12.75" customHeight="1" x14ac:dyDescent="0.2">
      <c r="C8" s="37"/>
      <c r="D8" s="37"/>
      <c r="E8" s="36"/>
      <c r="F8" s="36"/>
      <c r="G8" s="36"/>
      <c r="H8" s="36"/>
      <c r="I8" s="36"/>
    </row>
    <row r="9" spans="3:9" ht="12.75" customHeight="1" x14ac:dyDescent="0.2">
      <c r="C9" s="37"/>
      <c r="D9" s="37"/>
      <c r="E9" s="36"/>
      <c r="F9" s="36"/>
      <c r="G9" s="36"/>
      <c r="H9" s="36"/>
      <c r="I9" s="36"/>
    </row>
    <row r="10" spans="3:9" ht="12.75" customHeight="1" x14ac:dyDescent="0.2">
      <c r="C10" s="37"/>
      <c r="D10" s="37"/>
      <c r="E10" s="36"/>
      <c r="F10" s="36"/>
      <c r="G10" s="36"/>
      <c r="H10" s="36"/>
      <c r="I10" s="36"/>
    </row>
    <row r="11" spans="3:9" ht="12.75" customHeight="1" x14ac:dyDescent="0.2">
      <c r="C11" s="37"/>
      <c r="D11" s="37"/>
      <c r="E11" s="36"/>
      <c r="F11" s="36"/>
      <c r="G11" s="36"/>
      <c r="H11" s="36"/>
      <c r="I11" s="36"/>
    </row>
    <row r="12" spans="3:9" ht="12.75" customHeight="1" x14ac:dyDescent="0.2">
      <c r="C12" s="37"/>
      <c r="D12" s="37"/>
      <c r="E12" s="36"/>
      <c r="F12" s="36"/>
      <c r="G12" s="36"/>
      <c r="H12" s="36"/>
      <c r="I12" s="36"/>
    </row>
    <row r="13" spans="3:9" ht="12.75" customHeight="1" x14ac:dyDescent="0.2">
      <c r="C13" s="37"/>
      <c r="D13" s="37"/>
      <c r="E13" s="36"/>
      <c r="F13" s="36"/>
      <c r="G13" s="36"/>
      <c r="H13" s="36"/>
      <c r="I13" s="36"/>
    </row>
    <row r="14" spans="3:9" ht="12.75" customHeight="1" x14ac:dyDescent="0.2">
      <c r="C14" s="37"/>
      <c r="D14" s="37"/>
      <c r="E14" s="36"/>
      <c r="F14" s="36"/>
      <c r="G14" s="36"/>
      <c r="H14" s="36"/>
      <c r="I14" s="36"/>
    </row>
    <row r="15" spans="3:9" ht="12.75" customHeight="1" x14ac:dyDescent="0.2">
      <c r="C15" s="37"/>
      <c r="D15" s="37"/>
      <c r="E15" s="36"/>
      <c r="F15" s="36"/>
      <c r="G15" s="36"/>
      <c r="H15" s="36"/>
      <c r="I15" s="36"/>
    </row>
    <row r="16" spans="3:9" ht="12.75" customHeight="1" x14ac:dyDescent="0.2">
      <c r="C16" s="37"/>
      <c r="D16" s="37"/>
      <c r="E16" s="36"/>
      <c r="F16" s="36"/>
      <c r="G16" s="36"/>
      <c r="H16" s="36"/>
      <c r="I16" s="36"/>
    </row>
    <row r="17" spans="3:11" ht="12.75" customHeight="1" x14ac:dyDescent="0.2">
      <c r="C17" s="37"/>
      <c r="D17" s="37"/>
      <c r="E17" s="36"/>
      <c r="F17" s="36"/>
      <c r="G17" s="36"/>
      <c r="H17" s="36"/>
      <c r="I17" s="36"/>
    </row>
    <row r="18" spans="3:11" ht="12.75" customHeight="1" x14ac:dyDescent="0.2">
      <c r="C18" s="37"/>
      <c r="D18" s="37"/>
      <c r="E18" s="36"/>
      <c r="F18" s="36"/>
      <c r="G18" s="36"/>
      <c r="H18" s="36"/>
      <c r="I18" s="36"/>
    </row>
    <row r="19" spans="3:11" ht="12.75" customHeight="1" x14ac:dyDescent="0.2">
      <c r="C19" s="37"/>
      <c r="D19" s="37"/>
      <c r="E19" s="36"/>
      <c r="F19" s="36"/>
      <c r="G19" s="36"/>
      <c r="H19" s="36"/>
      <c r="I19" s="36"/>
    </row>
    <row r="20" spans="3:11" ht="12.75" customHeight="1" x14ac:dyDescent="0.2">
      <c r="C20" s="37"/>
      <c r="D20" s="37"/>
      <c r="E20" s="36"/>
      <c r="F20" s="36"/>
      <c r="G20" s="36"/>
      <c r="H20" s="36"/>
      <c r="I20" s="36"/>
    </row>
    <row r="21" spans="3:11" ht="12.75" customHeight="1" x14ac:dyDescent="0.2">
      <c r="C21" s="37"/>
      <c r="D21" s="37"/>
      <c r="E21" s="36"/>
      <c r="F21" s="36"/>
      <c r="G21" s="36"/>
      <c r="H21" s="36"/>
      <c r="I21" s="36"/>
    </row>
    <row r="22" spans="3:11" ht="12.75" customHeight="1" x14ac:dyDescent="0.2">
      <c r="C22" s="37"/>
      <c r="D22" s="37"/>
      <c r="E22" s="36"/>
      <c r="F22" s="36"/>
      <c r="G22" s="36"/>
      <c r="H22" s="36"/>
      <c r="I22" s="36"/>
    </row>
    <row r="23" spans="3:11" ht="14.25" x14ac:dyDescent="0.2">
      <c r="C23" s="52" t="s">
        <v>54</v>
      </c>
      <c r="D23" s="52"/>
      <c r="E23" s="52"/>
      <c r="F23" s="52"/>
      <c r="G23" s="52"/>
      <c r="H23" s="52"/>
      <c r="I23" s="52"/>
    </row>
    <row r="24" spans="3:11" x14ac:dyDescent="0.2">
      <c r="C24" s="53" t="s">
        <v>53</v>
      </c>
      <c r="D24" s="53"/>
      <c r="E24" s="53"/>
      <c r="F24" s="53"/>
      <c r="G24" s="53"/>
      <c r="H24" s="53"/>
      <c r="I24" s="53"/>
    </row>
    <row r="25" spans="3:11" x14ac:dyDescent="0.2">
      <c r="C25" s="53" t="s">
        <v>56</v>
      </c>
      <c r="D25" s="53"/>
      <c r="E25" s="53"/>
      <c r="F25" s="53"/>
      <c r="G25" s="53"/>
      <c r="H25" s="53"/>
      <c r="I25" s="53"/>
    </row>
    <row r="26" spans="3:11" ht="6" customHeight="1" thickBot="1" x14ac:dyDescent="0.25">
      <c r="C26" s="54"/>
      <c r="D26" s="54"/>
      <c r="E26" s="54"/>
      <c r="F26" s="54"/>
      <c r="G26" s="54"/>
      <c r="H26" s="54"/>
      <c r="I26" s="54"/>
    </row>
    <row r="27" spans="3:11" ht="53.25" customHeight="1" thickBot="1" x14ac:dyDescent="0.25">
      <c r="C27" s="30" t="s">
        <v>43</v>
      </c>
      <c r="D27" s="33" t="s">
        <v>42</v>
      </c>
      <c r="E27" s="32" t="s">
        <v>41</v>
      </c>
      <c r="F27" s="32" t="s">
        <v>40</v>
      </c>
      <c r="G27" s="32" t="s">
        <v>39</v>
      </c>
      <c r="H27" s="32" t="s">
        <v>38</v>
      </c>
      <c r="I27" s="33" t="s">
        <v>52</v>
      </c>
    </row>
    <row r="28" spans="3:11" ht="13.5" customHeight="1" thickBot="1" x14ac:dyDescent="0.25">
      <c r="C28" s="49" t="s">
        <v>51</v>
      </c>
      <c r="D28" s="50"/>
      <c r="E28" s="50"/>
      <c r="F28" s="50"/>
      <c r="G28" s="50"/>
      <c r="H28" s="50"/>
      <c r="I28" s="51"/>
    </row>
    <row r="29" spans="3:11" ht="13.5" customHeight="1" thickBot="1" x14ac:dyDescent="0.25">
      <c r="C29" s="19" t="s">
        <v>50</v>
      </c>
      <c r="D29" s="23">
        <v>264238.49999999907</v>
      </c>
      <c r="E29" s="26">
        <v>756218.1</v>
      </c>
      <c r="F29" s="26">
        <v>822864.82</v>
      </c>
      <c r="G29" s="26">
        <v>584874.69999999995</v>
      </c>
      <c r="H29" s="26">
        <f>+D29+E29-F29</f>
        <v>197591.7799999991</v>
      </c>
      <c r="I29" s="46" t="s">
        <v>49</v>
      </c>
      <c r="K29" s="35">
        <f>11645.45+3750.25+248842.88-0.08</f>
        <v>264238.5</v>
      </c>
    </row>
    <row r="30" spans="3:11" ht="13.5" customHeight="1" thickBot="1" x14ac:dyDescent="0.25">
      <c r="C30" s="19" t="s">
        <v>48</v>
      </c>
      <c r="D30" s="23">
        <v>140471.47000000009</v>
      </c>
      <c r="E30" s="22">
        <v>164611.43</v>
      </c>
      <c r="F30" s="22">
        <v>217752.63</v>
      </c>
      <c r="G30" s="26">
        <v>132869.65</v>
      </c>
      <c r="H30" s="26">
        <f>+D30+E30-F30</f>
        <v>87330.270000000077</v>
      </c>
      <c r="I30" s="47"/>
      <c r="K30" s="35">
        <f>138.59+0.02+146607.4-6274.54</f>
        <v>140471.46999999997</v>
      </c>
    </row>
    <row r="31" spans="3:11" ht="13.5" customHeight="1" thickBot="1" x14ac:dyDescent="0.25">
      <c r="C31" s="19" t="s">
        <v>47</v>
      </c>
      <c r="D31" s="23">
        <v>62755.709999999963</v>
      </c>
      <c r="E31" s="22">
        <v>97847.17</v>
      </c>
      <c r="F31" s="22">
        <v>118834.24000000001</v>
      </c>
      <c r="G31" s="26">
        <v>91534.78</v>
      </c>
      <c r="H31" s="26">
        <f>+D31+E31-F31</f>
        <v>41768.639999999941</v>
      </c>
      <c r="I31" s="47"/>
      <c r="K31" s="7">
        <f>63960.82-2904.49+1699.38</f>
        <v>62755.71</v>
      </c>
    </row>
    <row r="32" spans="3:11" ht="13.5" customHeight="1" thickBot="1" x14ac:dyDescent="0.25">
      <c r="C32" s="19" t="s">
        <v>46</v>
      </c>
      <c r="D32" s="23">
        <v>41666.589999999851</v>
      </c>
      <c r="E32" s="22">
        <v>57071.96</v>
      </c>
      <c r="F32" s="22">
        <v>71310.39</v>
      </c>
      <c r="G32" s="26">
        <v>56832.54</v>
      </c>
      <c r="H32" s="26">
        <f>+D32+E32-F32</f>
        <v>27428.159999999843</v>
      </c>
      <c r="I32" s="47"/>
      <c r="K32" s="7">
        <f>20491.83-1040.66+19.09+22601.96-1019.41+613.78</f>
        <v>41666.589999999997</v>
      </c>
    </row>
    <row r="33" spans="3:11" ht="13.5" customHeight="1" thickBot="1" x14ac:dyDescent="0.25">
      <c r="C33" s="19" t="s">
        <v>45</v>
      </c>
      <c r="D33" s="23">
        <v>-1882.4000000000051</v>
      </c>
      <c r="E33" s="22">
        <v>10260.049999999999</v>
      </c>
      <c r="F33" s="22">
        <v>6603.2</v>
      </c>
      <c r="G33" s="26"/>
      <c r="H33" s="26">
        <f>+D33+E33-F33</f>
        <v>1774.4499999999944</v>
      </c>
      <c r="I33" s="48"/>
      <c r="K33" s="35">
        <f>465.39-110.22+504.51-2749+6.92</f>
        <v>-1882.4</v>
      </c>
    </row>
    <row r="34" spans="3:11" ht="13.5" customHeight="1" thickBot="1" x14ac:dyDescent="0.25">
      <c r="C34" s="19" t="s">
        <v>21</v>
      </c>
      <c r="D34" s="18">
        <f>SUM(D29:D33)</f>
        <v>507249.86999999895</v>
      </c>
      <c r="E34" s="18">
        <f>SUM(E29:E33)</f>
        <v>1086008.7100000002</v>
      </c>
      <c r="F34" s="18">
        <f>SUM(F29:F33)</f>
        <v>1237365.2799999998</v>
      </c>
      <c r="G34" s="18">
        <f>SUM(G29:G33)</f>
        <v>866111.67</v>
      </c>
      <c r="H34" s="18">
        <f>SUM(H29:H33)</f>
        <v>355893.299999999</v>
      </c>
      <c r="I34" s="34"/>
    </row>
    <row r="35" spans="3:11" ht="13.5" customHeight="1" thickBot="1" x14ac:dyDescent="0.25">
      <c r="C35" s="50" t="s">
        <v>44</v>
      </c>
      <c r="D35" s="50"/>
      <c r="E35" s="50"/>
      <c r="F35" s="50"/>
      <c r="G35" s="50"/>
      <c r="H35" s="50"/>
      <c r="I35" s="50"/>
    </row>
    <row r="36" spans="3:11" ht="51" customHeight="1" thickBot="1" x14ac:dyDescent="0.25">
      <c r="C36" s="25" t="s">
        <v>43</v>
      </c>
      <c r="D36" s="33" t="s">
        <v>42</v>
      </c>
      <c r="E36" s="32" t="s">
        <v>41</v>
      </c>
      <c r="F36" s="32" t="s">
        <v>40</v>
      </c>
      <c r="G36" s="32" t="s">
        <v>39</v>
      </c>
      <c r="H36" s="32" t="s">
        <v>38</v>
      </c>
      <c r="I36" s="31" t="s">
        <v>37</v>
      </c>
    </row>
    <row r="37" spans="3:11" ht="27" customHeight="1" thickBot="1" x14ac:dyDescent="0.25">
      <c r="C37" s="30" t="s">
        <v>36</v>
      </c>
      <c r="D37" s="29">
        <f>152635.129999999-5133.43+153.04</f>
        <v>147654.739999999</v>
      </c>
      <c r="E37" s="21">
        <v>265589.78999999998</v>
      </c>
      <c r="F37" s="21">
        <v>305626.65999999997</v>
      </c>
      <c r="G37" s="21">
        <f>+E37</f>
        <v>265589.78999999998</v>
      </c>
      <c r="H37" s="21">
        <f t="shared" ref="H37:H46" si="0">+D37+E37-F37</f>
        <v>107617.86999999901</v>
      </c>
      <c r="I37" s="55" t="s">
        <v>35</v>
      </c>
      <c r="J37" s="28">
        <f>144470.49-3195.69+18.4+27.91+5.65+55.71-D37</f>
        <v>-6272.2699999990291</v>
      </c>
      <c r="K37" s="28">
        <f>147654.77-0.03+853.83+2201.92+183.38+1867.59+2.46-14.33+24.25-138.71-H37</f>
        <v>45017.260000000999</v>
      </c>
    </row>
    <row r="38" spans="3:11" ht="14.25" customHeight="1" thickBot="1" x14ac:dyDescent="0.25">
      <c r="C38" s="19" t="s">
        <v>34</v>
      </c>
      <c r="D38" s="23">
        <v>29410.749999999942</v>
      </c>
      <c r="E38" s="26">
        <v>53205.94</v>
      </c>
      <c r="F38" s="26">
        <v>61183.3</v>
      </c>
      <c r="G38" s="21">
        <v>65.27</v>
      </c>
      <c r="H38" s="21">
        <f t="shared" si="0"/>
        <v>21433.389999999941</v>
      </c>
      <c r="I38" s="56"/>
      <c r="J38" s="28"/>
    </row>
    <row r="39" spans="3:11" ht="13.5" customHeight="1" thickBot="1" x14ac:dyDescent="0.25">
      <c r="C39" s="25" t="s">
        <v>33</v>
      </c>
      <c r="D39" s="27">
        <v>1.9781509763561189E-11</v>
      </c>
      <c r="E39" s="26"/>
      <c r="F39" s="26"/>
      <c r="G39" s="21"/>
      <c r="H39" s="21">
        <f t="shared" si="0"/>
        <v>1.9781509763561189E-11</v>
      </c>
      <c r="I39" s="24"/>
    </row>
    <row r="40" spans="3:11" ht="12.75" customHeight="1" thickBot="1" x14ac:dyDescent="0.25">
      <c r="C40" s="19" t="s">
        <v>32</v>
      </c>
      <c r="D40" s="23">
        <v>18321.559999999998</v>
      </c>
      <c r="E40" s="26">
        <v>31366.59</v>
      </c>
      <c r="F40" s="26">
        <v>36205.599999999999</v>
      </c>
      <c r="G40" s="21">
        <f>+E40</f>
        <v>31366.59</v>
      </c>
      <c r="H40" s="21">
        <f t="shared" si="0"/>
        <v>13482.549999999996</v>
      </c>
      <c r="I40" s="24" t="s">
        <v>31</v>
      </c>
    </row>
    <row r="41" spans="3:11" ht="27" customHeight="1" thickBot="1" x14ac:dyDescent="0.25">
      <c r="C41" s="19" t="s">
        <v>30</v>
      </c>
      <c r="D41" s="23">
        <v>32001.890000000072</v>
      </c>
      <c r="E41" s="26">
        <v>57896.91</v>
      </c>
      <c r="F41" s="26">
        <v>66598.509999999995</v>
      </c>
      <c r="G41" s="21">
        <v>47672.61</v>
      </c>
      <c r="H41" s="21">
        <f t="shared" si="0"/>
        <v>23300.290000000081</v>
      </c>
      <c r="I41" s="20" t="s">
        <v>29</v>
      </c>
      <c r="J41" s="7">
        <f>28938.69-776.71+1803.24</f>
        <v>29965.22</v>
      </c>
      <c r="K41" s="7">
        <f>624.3+6390.21+24987.39-0.01</f>
        <v>32001.890000000003</v>
      </c>
    </row>
    <row r="42" spans="3:11" ht="27.75" customHeight="1" thickBot="1" x14ac:dyDescent="0.25">
      <c r="C42" s="19" t="s">
        <v>28</v>
      </c>
      <c r="D42" s="23">
        <v>1450.9599999999955</v>
      </c>
      <c r="E42" s="22">
        <v>2638.3</v>
      </c>
      <c r="F42" s="22">
        <v>3032.74</v>
      </c>
      <c r="G42" s="21">
        <f>+E42</f>
        <v>2638.3</v>
      </c>
      <c r="H42" s="21">
        <f t="shared" si="0"/>
        <v>1056.5199999999959</v>
      </c>
      <c r="I42" s="20" t="s">
        <v>27</v>
      </c>
    </row>
    <row r="43" spans="3:11" ht="13.5" customHeight="1" thickBot="1" x14ac:dyDescent="0.25">
      <c r="C43" s="25" t="s">
        <v>26</v>
      </c>
      <c r="D43" s="23">
        <v>23002.420000000013</v>
      </c>
      <c r="E43" s="22">
        <v>46782.22</v>
      </c>
      <c r="F43" s="22">
        <v>53526.94</v>
      </c>
      <c r="G43" s="21">
        <f>+E43</f>
        <v>46782.22</v>
      </c>
      <c r="H43" s="21">
        <f t="shared" si="0"/>
        <v>16257.700000000012</v>
      </c>
      <c r="I43" s="24"/>
      <c r="J43" s="7">
        <f>23016.85-14.43</f>
        <v>23002.42</v>
      </c>
    </row>
    <row r="44" spans="3:11" ht="13.5" customHeight="1" thickBot="1" x14ac:dyDescent="0.25">
      <c r="C44" s="25" t="s">
        <v>25</v>
      </c>
      <c r="D44" s="23">
        <v>41694.049999999959</v>
      </c>
      <c r="E44" s="22">
        <v>27870.12</v>
      </c>
      <c r="F44" s="22">
        <v>45545.55</v>
      </c>
      <c r="G44" s="21">
        <f>+E44</f>
        <v>27870.12</v>
      </c>
      <c r="H44" s="21">
        <f t="shared" si="0"/>
        <v>24018.619999999952</v>
      </c>
      <c r="I44" s="24"/>
      <c r="J44" s="7">
        <f>1929.65+4390.96</f>
        <v>6320.6100000000006</v>
      </c>
      <c r="K44" s="7">
        <f>9361.82+32332.24-0.01</f>
        <v>41694.049999999996</v>
      </c>
    </row>
    <row r="45" spans="3:11" ht="13.5" customHeight="1" thickBot="1" x14ac:dyDescent="0.25">
      <c r="C45" s="25" t="s">
        <v>24</v>
      </c>
      <c r="D45" s="23">
        <f>5133.43-153.04</f>
        <v>4980.3900000000003</v>
      </c>
      <c r="E45" s="22">
        <v>13762.02</v>
      </c>
      <c r="F45" s="22">
        <v>15524.82</v>
      </c>
      <c r="G45" s="21">
        <f>+E45</f>
        <v>13762.02</v>
      </c>
      <c r="H45" s="21">
        <f t="shared" si="0"/>
        <v>3217.59</v>
      </c>
      <c r="I45" s="24"/>
    </row>
    <row r="46" spans="3:11" ht="13.5" customHeight="1" thickBot="1" x14ac:dyDescent="0.25">
      <c r="C46" s="19" t="s">
        <v>23</v>
      </c>
      <c r="D46" s="23">
        <v>3813.6899999999805</v>
      </c>
      <c r="E46" s="22">
        <v>6889.14</v>
      </c>
      <c r="F46" s="22">
        <v>7922.68</v>
      </c>
      <c r="G46" s="21">
        <f>+E46</f>
        <v>6889.14</v>
      </c>
      <c r="H46" s="21">
        <f t="shared" si="0"/>
        <v>2780.1499999999796</v>
      </c>
      <c r="I46" s="20" t="s">
        <v>22</v>
      </c>
    </row>
    <row r="47" spans="3:11" s="16" customFormat="1" ht="13.5" customHeight="1" thickBot="1" x14ac:dyDescent="0.25">
      <c r="C47" s="19" t="s">
        <v>21</v>
      </c>
      <c r="D47" s="18">
        <f>SUM(D37:D46)</f>
        <v>302330.44999999902</v>
      </c>
      <c r="E47" s="18">
        <f>SUM(E37:E46)</f>
        <v>506001.03</v>
      </c>
      <c r="F47" s="18">
        <f>SUM(F37:F46)</f>
        <v>595166.80000000005</v>
      </c>
      <c r="G47" s="18">
        <f>SUM(G37:G46)</f>
        <v>442636.06000000006</v>
      </c>
      <c r="H47" s="18">
        <f>SUM(H37:H46)</f>
        <v>213164.679999999</v>
      </c>
      <c r="I47" s="17"/>
    </row>
    <row r="48" spans="3:11" ht="13.5" customHeight="1" thickBot="1" x14ac:dyDescent="0.25">
      <c r="C48" s="57" t="s">
        <v>20</v>
      </c>
      <c r="D48" s="57"/>
      <c r="E48" s="57"/>
      <c r="F48" s="57"/>
      <c r="G48" s="57"/>
      <c r="H48" s="57"/>
      <c r="I48" s="57"/>
    </row>
    <row r="49" spans="3:9" ht="39" customHeight="1" thickBot="1" x14ac:dyDescent="0.25">
      <c r="C49" s="15" t="s">
        <v>19</v>
      </c>
      <c r="D49" s="43" t="s">
        <v>18</v>
      </c>
      <c r="E49" s="44"/>
      <c r="F49" s="44"/>
      <c r="G49" s="44"/>
      <c r="H49" s="45"/>
      <c r="I49" s="14" t="s">
        <v>17</v>
      </c>
    </row>
    <row r="50" spans="3:9" ht="20.25" customHeight="1" x14ac:dyDescent="0.3">
      <c r="C50" s="13" t="s">
        <v>16</v>
      </c>
      <c r="D50" s="13"/>
      <c r="E50" s="13"/>
      <c r="F50" s="13"/>
      <c r="G50" s="13"/>
      <c r="H50" s="12">
        <f>+H34+H47</f>
        <v>569057.979999998</v>
      </c>
    </row>
    <row r="51" spans="3:9" ht="15" hidden="1" x14ac:dyDescent="0.25">
      <c r="C51" s="11" t="s">
        <v>15</v>
      </c>
      <c r="D51" s="11"/>
    </row>
    <row r="52" spans="3:9" ht="12.75" customHeight="1" x14ac:dyDescent="0.2">
      <c r="C52" s="10" t="s">
        <v>14</v>
      </c>
    </row>
    <row r="54" spans="3:9" x14ac:dyDescent="0.2">
      <c r="D54" s="9"/>
      <c r="E54" s="9"/>
      <c r="F54" s="9"/>
      <c r="G54" s="9"/>
      <c r="H54" s="9"/>
    </row>
    <row r="55" spans="3:9" x14ac:dyDescent="0.2">
      <c r="D55" s="9"/>
    </row>
    <row r="56" spans="3:9" x14ac:dyDescent="0.2">
      <c r="H56" s="9"/>
    </row>
  </sheetData>
  <mergeCells count="10">
    <mergeCell ref="D49:H49"/>
    <mergeCell ref="I29:I33"/>
    <mergeCell ref="C28:I28"/>
    <mergeCell ref="C35:I35"/>
    <mergeCell ref="C23:I23"/>
    <mergeCell ref="C24:I24"/>
    <mergeCell ref="C25:I25"/>
    <mergeCell ref="C26:I26"/>
    <mergeCell ref="I37:I38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abSelected="1" topLeftCell="A7" zoomScaleNormal="100" zoomScaleSheetLayoutView="120" workbookViewId="0">
      <selection activeCell="I20" sqref="I20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3.5703125" customWidth="1"/>
  </cols>
  <sheetData>
    <row r="13" spans="1:9" x14ac:dyDescent="0.25">
      <c r="A13" s="58" t="s">
        <v>13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12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57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" t="s">
        <v>11</v>
      </c>
      <c r="B16" s="5" t="s">
        <v>10</v>
      </c>
      <c r="C16" s="5" t="s">
        <v>9</v>
      </c>
      <c r="D16" s="5" t="s">
        <v>8</v>
      </c>
      <c r="E16" s="5" t="s">
        <v>7</v>
      </c>
      <c r="F16" s="6" t="s">
        <v>6</v>
      </c>
      <c r="G16" s="6" t="s">
        <v>5</v>
      </c>
      <c r="H16" s="5" t="s">
        <v>4</v>
      </c>
      <c r="I16" s="5" t="s">
        <v>3</v>
      </c>
    </row>
    <row r="17" spans="1:9" x14ac:dyDescent="0.25">
      <c r="A17" s="4" t="s">
        <v>2</v>
      </c>
      <c r="B17" s="3">
        <v>465.10372999999993</v>
      </c>
      <c r="C17" s="3"/>
      <c r="D17" s="3">
        <v>53.205939999999998</v>
      </c>
      <c r="E17" s="3">
        <v>61.183300000000003</v>
      </c>
      <c r="F17" s="3">
        <v>4.13</v>
      </c>
      <c r="G17" s="3">
        <f>65.27/1000</f>
        <v>6.5269999999999995E-2</v>
      </c>
      <c r="H17" s="3">
        <v>21.433389999999999</v>
      </c>
      <c r="I17" s="3">
        <f>B17+D17+F17-G17</f>
        <v>522.37439999999981</v>
      </c>
    </row>
    <row r="19" spans="1:9" x14ac:dyDescent="0.25">
      <c r="A19" t="s">
        <v>1</v>
      </c>
    </row>
    <row r="20" spans="1:9" x14ac:dyDescent="0.25">
      <c r="A20" s="2" t="s">
        <v>0</v>
      </c>
    </row>
    <row r="21" spans="1:9" x14ac:dyDescent="0.25">
      <c r="A21" s="1"/>
    </row>
    <row r="22" spans="1:9" x14ac:dyDescent="0.25">
      <c r="A22" s="2"/>
    </row>
    <row r="23" spans="1:9" x14ac:dyDescent="0.25">
      <c r="A23" s="2"/>
    </row>
    <row r="24" spans="1:9" x14ac:dyDescent="0.25">
      <c r="A24" s="2"/>
    </row>
    <row r="26" spans="1:9" x14ac:dyDescent="0.25">
      <c r="A26" s="1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Центральная7 2</vt:lpstr>
      <vt:lpstr>Центральная 7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2018-04-02T10:57:08Z</dcterms:created>
  <dcterms:modified xsi:type="dcterms:W3CDTF">2018-04-04T12:52:49Z</dcterms:modified>
</cp:coreProperties>
</file>