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<sst xmlns="http://schemas.openxmlformats.org/spreadsheetml/2006/main" count="49" uniqueCount="48">
  <si>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</si>
  <si>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</si>
  <si>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</si>
  <si>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</si>
  <si>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</si>
  <si>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</si>
  <si>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</si>
  <si>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</si>
  <si>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</si>
  <si>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</si>
  <si>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</si>
  <si>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</si>
  <si>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</si>
  <si>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</si>
  <si>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</si>
  <si>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</si>
  <si>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</si>
  <si>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</si>
  <si>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</si>
  <si>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</si>
  <si>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</si>
  <si>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</si>
  <si>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</si>
  <si>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</si>
  <si>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1  по ул. Школьная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</si>
  <si>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</si>
  <si>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</si>
  <si>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</si>
  <si>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</si>
  <si>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</si>
  <si>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</si>
  <si>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</si>
  <si>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</si>
  <si>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272 170,79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</si>
  <si>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</si>
  <si>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</si>
  <si>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</si>
  <si>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</si>
  <si>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</si>
  <si>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1 по ул. Школьная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</si>
  <si>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</si>
  <si>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</si>
  <si>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</si>
  <si>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</si>
  <si>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</si>
  <si>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2985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</si>
  <si>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-1918 руб.</t>
  </si>
  <si>
    <t xml:space="preserve"> - окраска фасада - 1067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</si>
</sst>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top" wrapText="1"/>
    </xf>
    <xf numFmtId="4" fontId="9" fillId="0" borderId="17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26" customWidth="1"/>
    <col min="4" max="4" width="11.25390625" style="26" customWidth="1"/>
    <col min="5" max="5" width="14.375" style="26" customWidth="1"/>
    <col min="6" max="6" width="12.75390625" style="26" customWidth="1"/>
    <col min="7" max="7" width="11.25390625" style="26" customWidth="1"/>
    <col min="8" max="8" width="38.25390625" style="26" customWidth="1"/>
    <col min="9" max="9" width="10.125" style="0" bestFit="1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24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8" customHeight="1" thickBot="1">
      <c r="C9" s="8" t="s">
        <v>3</v>
      </c>
      <c r="D9" s="10" t="s">
        <v>25</v>
      </c>
      <c r="E9" s="10" t="s">
        <v>26</v>
      </c>
      <c r="F9" s="10" t="s">
        <v>27</v>
      </c>
      <c r="G9" s="10" t="s">
        <v>28</v>
      </c>
      <c r="H9" s="9" t="s">
        <v>29</v>
      </c>
    </row>
    <row r="10" spans="3:8" ht="12" customHeight="1" thickBot="1">
      <c r="C10" s="32" t="s">
        <v>4</v>
      </c>
      <c r="D10" s="33"/>
      <c r="E10" s="33"/>
      <c r="F10" s="33"/>
      <c r="G10" s="40"/>
      <c r="H10" s="34"/>
    </row>
    <row r="11" spans="3:8" ht="13.5" customHeight="1" thickBot="1">
      <c r="C11" s="11" t="s">
        <v>5</v>
      </c>
      <c r="D11" s="12">
        <f>756219.1-27154.95</f>
        <v>729064.15</v>
      </c>
      <c r="E11" s="12">
        <v>633274.71</v>
      </c>
      <c r="F11" s="13">
        <f>954085.19+111954.09</f>
        <v>1066039.28</v>
      </c>
      <c r="G11" s="41">
        <f>+D11-E11</f>
        <v>95789.44000000006</v>
      </c>
      <c r="H11" s="35" t="s">
        <v>30</v>
      </c>
    </row>
    <row r="12" spans="3:8" ht="13.5" customHeight="1" thickBot="1">
      <c r="C12" s="11" t="s">
        <v>6</v>
      </c>
      <c r="D12" s="14">
        <f>468479.59-39051.5</f>
        <v>429428.09</v>
      </c>
      <c r="E12" s="14">
        <v>372178.96</v>
      </c>
      <c r="F12" s="42">
        <f>541382.18-111954.09</f>
        <v>429428.0900000001</v>
      </c>
      <c r="G12" s="41">
        <f>+D12-E12</f>
        <v>57249.130000000005</v>
      </c>
      <c r="H12" s="36"/>
    </row>
    <row r="13" spans="3:8" ht="13.5" customHeight="1" thickBot="1">
      <c r="C13" s="11" t="s">
        <v>7</v>
      </c>
      <c r="D13" s="14">
        <f>224597.86-6424.06</f>
        <v>218173.8</v>
      </c>
      <c r="E13" s="14">
        <v>189183.62</v>
      </c>
      <c r="F13" s="43">
        <v>243689.94</v>
      </c>
      <c r="G13" s="41">
        <f>+D13-E13</f>
        <v>28990.179999999993</v>
      </c>
      <c r="H13" s="35" t="s">
        <v>31</v>
      </c>
    </row>
    <row r="14" spans="3:8" ht="13.5" customHeight="1" thickBot="1">
      <c r="C14" s="11" t="s">
        <v>8</v>
      </c>
      <c r="D14" s="14">
        <f>42235.28-3613.92+75130.44-2159.97</f>
        <v>111591.83</v>
      </c>
      <c r="E14" s="14">
        <f>63280.51+33097.63</f>
        <v>96378.14</v>
      </c>
      <c r="F14" s="13">
        <f>81514+46762.25</f>
        <v>128276.25</v>
      </c>
      <c r="G14" s="13">
        <f>+D14-E14</f>
        <v>15213.690000000002</v>
      </c>
      <c r="H14" s="37"/>
    </row>
    <row r="15" spans="3:8" ht="13.5" thickBot="1">
      <c r="C15" s="11" t="s">
        <v>9</v>
      </c>
      <c r="D15" s="15">
        <f>SUM(D11:D14)</f>
        <v>1488257.87</v>
      </c>
      <c r="E15" s="15">
        <f>SUM(E11:E14)</f>
        <v>1291015.43</v>
      </c>
      <c r="F15" s="15">
        <f>SUM(F11:F14)</f>
        <v>1867433.56</v>
      </c>
      <c r="G15" s="15">
        <f>SUM(G11:G14)</f>
        <v>197242.44000000006</v>
      </c>
      <c r="H15" s="11"/>
    </row>
    <row r="16" spans="3:8" ht="13.5" customHeight="1" thickBot="1">
      <c r="C16" s="38" t="s">
        <v>10</v>
      </c>
      <c r="D16" s="38"/>
      <c r="E16" s="38"/>
      <c r="F16" s="38"/>
      <c r="G16" s="38"/>
      <c r="H16" s="38"/>
    </row>
    <row r="17" spans="3:8" ht="13.5" thickBot="1">
      <c r="C17" s="44" t="s">
        <v>32</v>
      </c>
      <c r="D17" s="17">
        <v>549867.24</v>
      </c>
      <c r="E17" s="17">
        <v>488386.05</v>
      </c>
      <c r="F17" s="17">
        <v>631598.07</v>
      </c>
      <c r="G17" s="17">
        <f>+D17-E17</f>
        <v>61481.19</v>
      </c>
      <c r="H17" s="45"/>
    </row>
    <row r="18" spans="3:9" ht="13.5" thickBot="1">
      <c r="C18" s="11" t="s">
        <v>11</v>
      </c>
      <c r="D18" s="12">
        <v>302940.27</v>
      </c>
      <c r="E18" s="12">
        <v>275155.79</v>
      </c>
      <c r="F18" s="12">
        <v>2985</v>
      </c>
      <c r="G18" s="17">
        <f aca="true" t="shared" si="0" ref="G18:G25">+D18-E18</f>
        <v>27784.48000000004</v>
      </c>
      <c r="H18" s="20" t="s">
        <v>33</v>
      </c>
      <c r="I18" s="18"/>
    </row>
    <row r="19" spans="3:8" ht="13.5" hidden="1" thickBot="1">
      <c r="C19" s="16" t="s">
        <v>12</v>
      </c>
      <c r="D19" s="12"/>
      <c r="E19" s="12"/>
      <c r="F19" s="12"/>
      <c r="G19" s="17">
        <f t="shared" si="0"/>
        <v>0</v>
      </c>
      <c r="H19" s="19"/>
    </row>
    <row r="20" spans="3:8" ht="23.25" thickBot="1">
      <c r="C20" s="16" t="s">
        <v>34</v>
      </c>
      <c r="D20" s="12">
        <v>838.88</v>
      </c>
      <c r="E20" s="12">
        <v>721.07</v>
      </c>
      <c r="F20" s="12">
        <v>838.88</v>
      </c>
      <c r="G20" s="17">
        <f t="shared" si="0"/>
        <v>117.80999999999995</v>
      </c>
      <c r="H20" s="20" t="s">
        <v>35</v>
      </c>
    </row>
    <row r="21" spans="3:8" ht="23.25" hidden="1" thickBot="1">
      <c r="C21" s="11" t="s">
        <v>13</v>
      </c>
      <c r="D21" s="12"/>
      <c r="E21" s="12"/>
      <c r="F21" s="12"/>
      <c r="G21" s="17">
        <f t="shared" si="0"/>
        <v>0</v>
      </c>
      <c r="H21" s="20" t="s">
        <v>14</v>
      </c>
    </row>
    <row r="22" spans="3:8" ht="34.5" thickBot="1">
      <c r="C22" s="11" t="s">
        <v>15</v>
      </c>
      <c r="D22" s="12">
        <v>99891.59</v>
      </c>
      <c r="E22" s="12">
        <v>89447.19</v>
      </c>
      <c r="F22" s="12">
        <f>156475.72+15570.14</f>
        <v>172045.86</v>
      </c>
      <c r="G22" s="17">
        <f t="shared" si="0"/>
        <v>10444.399999999994</v>
      </c>
      <c r="H22" s="20" t="s">
        <v>36</v>
      </c>
    </row>
    <row r="23" spans="3:8" ht="26.25" customHeight="1" thickBot="1">
      <c r="C23" s="11" t="s">
        <v>16</v>
      </c>
      <c r="D23" s="14">
        <f>28156.28-4529.39</f>
        <v>23626.89</v>
      </c>
      <c r="E23" s="14">
        <v>20943.3</v>
      </c>
      <c r="F23" s="12">
        <v>17504.84</v>
      </c>
      <c r="G23" s="17">
        <f t="shared" si="0"/>
        <v>2683.59</v>
      </c>
      <c r="H23" s="20" t="s">
        <v>37</v>
      </c>
    </row>
    <row r="24" spans="3:8" ht="37.5" customHeight="1" hidden="1" thickBot="1">
      <c r="C24" s="11" t="s">
        <v>23</v>
      </c>
      <c r="D24" s="14">
        <v>0</v>
      </c>
      <c r="E24" s="14">
        <v>0</v>
      </c>
      <c r="F24" s="12">
        <f>D24-E24</f>
        <v>0</v>
      </c>
      <c r="G24" s="17">
        <f t="shared" si="0"/>
        <v>0</v>
      </c>
      <c r="H24" s="20"/>
    </row>
    <row r="25" spans="3:8" ht="0.75" customHeight="1" thickBot="1">
      <c r="C25" s="11" t="s">
        <v>17</v>
      </c>
      <c r="D25" s="14"/>
      <c r="E25" s="14"/>
      <c r="F25" s="12"/>
      <c r="G25" s="17">
        <f t="shared" si="0"/>
        <v>0</v>
      </c>
      <c r="H25" s="20" t="s">
        <v>18</v>
      </c>
    </row>
    <row r="26" spans="3:8" s="21" customFormat="1" ht="17.25" customHeight="1" thickBot="1">
      <c r="C26" s="11" t="s">
        <v>9</v>
      </c>
      <c r="D26" s="15">
        <f>SUM(D17:D25)</f>
        <v>977164.87</v>
      </c>
      <c r="E26" s="15">
        <f>SUM(E17:E25)</f>
        <v>874653.3999999999</v>
      </c>
      <c r="F26" s="15">
        <f>SUM(F17:F25)</f>
        <v>824972.6499999999</v>
      </c>
      <c r="G26" s="15">
        <f>SUM(G17:G25)</f>
        <v>102511.47000000003</v>
      </c>
      <c r="H26" s="19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 thickBot="1">
      <c r="C28" s="1"/>
      <c r="D28" s="22"/>
      <c r="E28" s="1"/>
      <c r="F28" s="1"/>
      <c r="G28" s="1"/>
      <c r="H28" s="1"/>
    </row>
    <row r="29" spans="3:8" ht="12.75" customHeight="1" hidden="1" thickBot="1">
      <c r="C29" s="1"/>
      <c r="D29" s="1"/>
      <c r="E29" s="1"/>
      <c r="F29" s="1"/>
      <c r="G29" s="1"/>
      <c r="H29" s="1"/>
    </row>
    <row r="30" spans="3:8" ht="12.75" customHeight="1" hidden="1" thickBot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38</v>
      </c>
      <c r="D35" s="23"/>
      <c r="E35" s="23"/>
      <c r="F35" s="24"/>
      <c r="G35" s="24">
        <f>+G15+G26</f>
        <v>299753.9100000001</v>
      </c>
      <c r="H35" s="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="120" zoomScaleSheetLayoutView="120" zoomScalePageLayoutView="0" workbookViewId="0" topLeftCell="A1">
      <selection activeCell="A3" sqref="A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9" t="s">
        <v>19</v>
      </c>
      <c r="B4" s="39"/>
      <c r="C4" s="39"/>
      <c r="D4" s="39"/>
      <c r="E4" s="39"/>
      <c r="F4" s="39"/>
    </row>
    <row r="5" spans="1:6" ht="12.75">
      <c r="A5" s="39" t="s">
        <v>20</v>
      </c>
      <c r="B5" s="39"/>
      <c r="C5" s="39"/>
      <c r="D5" s="39"/>
      <c r="E5" s="39"/>
      <c r="F5" s="39"/>
    </row>
    <row r="6" spans="1:6" ht="12.75">
      <c r="A6" s="39" t="s">
        <v>39</v>
      </c>
      <c r="B6" s="39"/>
      <c r="C6" s="39"/>
      <c r="D6" s="39"/>
      <c r="E6" s="39"/>
      <c r="F6" s="39"/>
    </row>
    <row r="7" spans="1:6" ht="38.25">
      <c r="A7" s="27" t="s">
        <v>21</v>
      </c>
      <c r="B7" s="27" t="s">
        <v>40</v>
      </c>
      <c r="C7" s="27" t="s">
        <v>41</v>
      </c>
      <c r="D7" s="27" t="s">
        <v>42</v>
      </c>
      <c r="E7" s="27" t="s">
        <v>43</v>
      </c>
      <c r="F7" s="27" t="s">
        <v>44</v>
      </c>
    </row>
    <row r="8" spans="1:6" ht="15">
      <c r="A8" s="28" t="s">
        <v>22</v>
      </c>
      <c r="B8" s="28">
        <v>302940</v>
      </c>
      <c r="C8" s="28">
        <v>275156</v>
      </c>
      <c r="D8" s="28">
        <f>B8-C8</f>
        <v>27784</v>
      </c>
      <c r="E8" s="28">
        <v>2985</v>
      </c>
      <c r="F8" s="28">
        <f>C8-E8</f>
        <v>272171</v>
      </c>
    </row>
    <row r="10" ht="15">
      <c r="A10" t="s">
        <v>45</v>
      </c>
    </row>
    <row r="11" spans="1:3" ht="12.75">
      <c r="A11" t="s">
        <v>46</v>
      </c>
      <c r="C11" s="25"/>
    </row>
    <row r="12" ht="12.75">
      <c r="A12" t="s">
        <v>47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2011-03-25T07:29:59Z</dcterms:created>
  <dcterms:modified xsi:type="dcterms:W3CDTF">2012-04-28T07:17:49Z</dcterms:modified>
  <cp:category/>
  <cp:version/>
  <cp:contentType/>
  <cp:contentStatus/>
</cp:coreProperties>
</file>