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<sst xmlns="http://schemas.openxmlformats.org/spreadsheetml/2006/main" count="103" uniqueCount="94">
  <si>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</si>
  <si>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</si>
  <si>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</si>
  <si>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</si>
  <si>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</si>
  <si>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</si>
  <si>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</si>
  <si>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</si>
  <si>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</si>
  <si>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</si>
  <si>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</si>
  <si>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</si>
  <si>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</si>
  <si>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</si>
  <si>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</si>
  <si>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</si>
  <si>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</si>
  <si>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</si>
  <si>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</si>
  <si>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</si>
  <si>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</si>
  <si>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</si>
  <si>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</si>
  <si>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</si>
  <si>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</si>
  <si>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</si>
  <si>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</si>
  <si>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</si>
  <si>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</si>
  <si>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</si>
  <si>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</si>
  <si>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</si>
  <si>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</si>
  <si>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</si>
  <si>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</si>
  <si>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</si>
  <si>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</si>
  <si>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</si>
  <si>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</si>
  <si>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</si>
  <si>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</si>
  <si>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</si>
  <si>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</si>
  <si>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Молодежная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</si>
  <si>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</si>
  <si>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</si>
  <si>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</si>
  <si>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</si>
  <si>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</si>
  <si>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</si>
  <si>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</si>
  <si>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</si>
  <si>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</si>
  <si>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304.58 </t>
    </r>
    <r>
      <rPr>
        <sz val="10"/>
        <rFont val="Arial Cyr"/>
        <family val="0"/>
      </rPr>
      <t>тыс.рублей, в том числе:</t>
    </r>
  </si>
  <si>
    <t>ремонт системы ЦО - 6.99 т.р.</t>
  </si>
  <si>
    <t>ремонт крыльца, отмостки - 74.03 т.р.</t>
  </si>
  <si>
    <t>замена врезок в систему теплоснабжения - 177.1 т.р.</t>
  </si>
  <si>
    <t>пожарная декларация - 9.75 т.р.</t>
  </si>
  <si>
    <t>очистка кровли и козырьков от снега, устройство водослива - 13.6 т.р.</t>
  </si>
  <si>
    <t>замена задвижек, кранов - 6.45 т.р.</t>
  </si>
  <si>
    <t>заделка подвальных продухов - 9.68 т.р.</t>
  </si>
  <si>
    <t>прочее - 6.98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</si>
  <si>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Молодежная,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</si>
  <si>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</si>
  <si>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</si>
  <si>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</si>
  <si>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</si>
  <si>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</si>
  <si>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</si>
  <si>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</si>
  <si>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</si>
  <si>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</si>
  <si>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</si>
  <si>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</si>
  <si>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</si>
  <si>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</si>
  <si>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</si>
  <si>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</si>
  <si>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</si>
  <si>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1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</si>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</sst>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24" xfId="0" applyFont="1" applyBorder="1" applyAlignment="1">
      <alignment/>
    </xf>
    <xf numFmtId="2" fontId="17" fillId="0" borderId="20" xfId="0" applyNumberFormat="1" applyFont="1" applyBorder="1" applyAlignment="1">
      <alignment horizontal="center"/>
    </xf>
    <xf numFmtId="2" fontId="17" fillId="0" borderId="24" xfId="61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125" style="33" customWidth="1"/>
    <col min="4" max="4" width="14.75390625" style="33" customWidth="1"/>
    <col min="5" max="5" width="12.25390625" style="33" customWidth="1"/>
    <col min="6" max="6" width="12.75390625" style="33" customWidth="1"/>
    <col min="7" max="7" width="12.875" style="33" customWidth="1"/>
    <col min="8" max="8" width="14.375" style="33" customWidth="1"/>
    <col min="9" max="9" width="21.125" style="33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3.5" thickBot="1">
      <c r="C7" s="96" t="s">
        <v>3</v>
      </c>
      <c r="D7" s="96"/>
      <c r="E7" s="96"/>
      <c r="F7" s="96"/>
      <c r="G7" s="96"/>
      <c r="H7" s="96"/>
      <c r="I7" s="96"/>
    </row>
    <row r="8" spans="3:9" ht="6" customHeight="1" hidden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8" t="s">
        <v>11</v>
      </c>
      <c r="D10" s="89"/>
      <c r="E10" s="89"/>
      <c r="F10" s="89"/>
      <c r="G10" s="89"/>
      <c r="H10" s="89"/>
      <c r="I10" s="99"/>
    </row>
    <row r="11" spans="3:9" ht="13.5" customHeight="1" thickBot="1">
      <c r="C11" s="12" t="s">
        <v>12</v>
      </c>
      <c r="D11" s="13">
        <v>27109.01000000001</v>
      </c>
      <c r="E11" s="14">
        <v>880672</v>
      </c>
      <c r="F11" s="14">
        <v>872265.3</v>
      </c>
      <c r="G11" s="14">
        <f>+F11</f>
        <v>872265.3</v>
      </c>
      <c r="H11" s="14">
        <f>+D11+E11-F11</f>
        <v>35515.70999999996</v>
      </c>
      <c r="I11" s="87" t="s">
        <v>13</v>
      </c>
    </row>
    <row r="12" spans="3:9" ht="13.5" customHeight="1" thickBot="1">
      <c r="C12" s="12" t="s">
        <v>14</v>
      </c>
      <c r="D12" s="13">
        <v>17622.26000000001</v>
      </c>
      <c r="E12" s="15">
        <f>473416.83-38871.01</f>
        <v>434545.82</v>
      </c>
      <c r="F12" s="15">
        <v>435560.2</v>
      </c>
      <c r="G12" s="14">
        <f>+F12</f>
        <v>435560.2</v>
      </c>
      <c r="H12" s="14">
        <f>+D12+E12-F12</f>
        <v>16607.880000000005</v>
      </c>
      <c r="I12" s="90"/>
    </row>
    <row r="13" spans="3:9" ht="13.5" customHeight="1" thickBot="1">
      <c r="C13" s="12" t="s">
        <v>15</v>
      </c>
      <c r="D13" s="13">
        <v>9557.080000000016</v>
      </c>
      <c r="E13" s="15">
        <f>224163.73-5565.66</f>
        <v>218598.07</v>
      </c>
      <c r="F13" s="15">
        <v>217424.83</v>
      </c>
      <c r="G13" s="14">
        <f>+F13</f>
        <v>217424.83</v>
      </c>
      <c r="H13" s="14">
        <f>+D13+E13-F13</f>
        <v>10730.320000000036</v>
      </c>
      <c r="I13" s="87" t="s">
        <v>16</v>
      </c>
    </row>
    <row r="14" spans="3:9" ht="13.5" customHeight="1" thickBot="1">
      <c r="C14" s="12" t="s">
        <v>17</v>
      </c>
      <c r="D14" s="13">
        <v>5104.5199999999895</v>
      </c>
      <c r="E14" s="15">
        <f>74953.16-1859.76+49428.11-4061.6</f>
        <v>118459.91</v>
      </c>
      <c r="F14" s="15">
        <f>45540.12+72701.62</f>
        <v>118241.73999999999</v>
      </c>
      <c r="G14" s="14">
        <f>+F14</f>
        <v>118241.73999999999</v>
      </c>
      <c r="H14" s="14">
        <f>+D14+E14-F14</f>
        <v>5322.690000000002</v>
      </c>
      <c r="I14" s="88"/>
    </row>
    <row r="15" spans="3:9" ht="13.5" thickBot="1">
      <c r="C15" s="12" t="s">
        <v>18</v>
      </c>
      <c r="D15" s="16">
        <f>SUM(D11:D14)</f>
        <v>59392.870000000024</v>
      </c>
      <c r="E15" s="16">
        <f>SUM(E11:E14)</f>
        <v>1652275.8</v>
      </c>
      <c r="F15" s="16">
        <f>SUM(F11:F14)</f>
        <v>1643492.07</v>
      </c>
      <c r="G15" s="16">
        <f>SUM(G11:G14)</f>
        <v>1643492.07</v>
      </c>
      <c r="H15" s="16">
        <f>SUM(H11:H14)</f>
        <v>68176.6</v>
      </c>
      <c r="I15" s="17"/>
    </row>
    <row r="16" spans="3:9" ht="13.5" customHeight="1" thickBot="1">
      <c r="C16" s="89" t="s">
        <v>19</v>
      </c>
      <c r="D16" s="89"/>
      <c r="E16" s="89"/>
      <c r="F16" s="89"/>
      <c r="G16" s="89"/>
      <c r="H16" s="89"/>
      <c r="I16" s="89"/>
    </row>
    <row r="17" spans="3:9" ht="40.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22.5" customHeight="1" thickBot="1">
      <c r="C18" s="9" t="s">
        <v>21</v>
      </c>
      <c r="D18" s="20">
        <v>16824.599999999977</v>
      </c>
      <c r="E18" s="21">
        <v>499612</v>
      </c>
      <c r="F18" s="21">
        <v>496262.68</v>
      </c>
      <c r="G18" s="21">
        <f aca="true" t="shared" si="0" ref="G18:G25">+F18</f>
        <v>496262.68</v>
      </c>
      <c r="H18" s="21">
        <f>+D18+E18-F18</f>
        <v>20173.919999999984</v>
      </c>
      <c r="I18" s="87" t="s">
        <v>22</v>
      </c>
    </row>
    <row r="19" spans="3:9" ht="17.25" customHeight="1" thickBot="1">
      <c r="C19" s="12" t="s">
        <v>23</v>
      </c>
      <c r="D19" s="13">
        <v>6754.529999999999</v>
      </c>
      <c r="E19" s="14">
        <v>181639.2</v>
      </c>
      <c r="F19" s="14">
        <v>181047.18</v>
      </c>
      <c r="G19" s="22">
        <v>304575.91</v>
      </c>
      <c r="H19" s="21">
        <f aca="true" t="shared" si="1" ref="H19:H25">+D19+E19-F19</f>
        <v>7346.5500000000175</v>
      </c>
      <c r="I19" s="90"/>
    </row>
    <row r="20" spans="3:9" ht="13.5" thickBot="1">
      <c r="C20" s="18" t="s">
        <v>24</v>
      </c>
      <c r="D20" s="23">
        <v>775.7999999999993</v>
      </c>
      <c r="E20" s="14">
        <v>113679.2</v>
      </c>
      <c r="F20" s="14">
        <v>109097.98</v>
      </c>
      <c r="G20" s="22">
        <f>4.04*1000</f>
        <v>4040</v>
      </c>
      <c r="H20" s="21">
        <f t="shared" si="1"/>
        <v>5357.020000000004</v>
      </c>
      <c r="I20" s="24"/>
    </row>
    <row r="21" spans="3:9" ht="57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4" t="s">
        <v>26</v>
      </c>
    </row>
    <row r="22" spans="3:9" ht="13.5" thickBot="1">
      <c r="C22" s="12" t="s">
        <v>27</v>
      </c>
      <c r="D22" s="13">
        <v>2754</v>
      </c>
      <c r="E22" s="14">
        <v>127867.08</v>
      </c>
      <c r="F22" s="14">
        <v>125490.65</v>
      </c>
      <c r="G22" s="21">
        <f t="shared" si="0"/>
        <v>125490.65</v>
      </c>
      <c r="H22" s="21">
        <f t="shared" si="1"/>
        <v>5130.430000000008</v>
      </c>
      <c r="I22" s="24" t="s">
        <v>28</v>
      </c>
    </row>
    <row r="23" spans="3:9" ht="25.5" customHeight="1" thickBot="1">
      <c r="C23" s="12" t="s">
        <v>29</v>
      </c>
      <c r="D23" s="13">
        <v>249.84999999999945</v>
      </c>
      <c r="E23" s="15">
        <v>7620.92</v>
      </c>
      <c r="F23" s="15">
        <v>7563.17</v>
      </c>
      <c r="G23" s="21">
        <f t="shared" si="0"/>
        <v>7563.17</v>
      </c>
      <c r="H23" s="21">
        <f t="shared" si="1"/>
        <v>307.59999999999945</v>
      </c>
      <c r="I23" s="24" t="s">
        <v>30</v>
      </c>
    </row>
    <row r="24" spans="3:9" ht="24" customHeight="1" thickBot="1">
      <c r="C24" s="18" t="s">
        <v>31</v>
      </c>
      <c r="D24" s="13">
        <v>0</v>
      </c>
      <c r="E24" s="15">
        <f>80630.24-2157.04</f>
        <v>78473.20000000001</v>
      </c>
      <c r="F24" s="15">
        <v>75058.74</v>
      </c>
      <c r="G24" s="21">
        <f t="shared" si="0"/>
        <v>75058.74</v>
      </c>
      <c r="H24" s="21">
        <f t="shared" si="1"/>
        <v>3414.4600000000064</v>
      </c>
      <c r="I24" s="24"/>
    </row>
    <row r="25" spans="3:9" ht="26.25" customHeight="1" thickBot="1">
      <c r="C25" s="12" t="s">
        <v>32</v>
      </c>
      <c r="D25" s="25">
        <v>0</v>
      </c>
      <c r="E25" s="15">
        <v>54619.2</v>
      </c>
      <c r="F25" s="15">
        <v>52452.35</v>
      </c>
      <c r="G25" s="21">
        <f t="shared" si="0"/>
        <v>52452.35</v>
      </c>
      <c r="H25" s="21">
        <f t="shared" si="1"/>
        <v>2166.8499999999985</v>
      </c>
      <c r="I25" s="26" t="s">
        <v>33</v>
      </c>
    </row>
    <row r="26" spans="3:9" s="28" customFormat="1" ht="17.25" customHeight="1" thickBot="1">
      <c r="C26" s="12" t="s">
        <v>18</v>
      </c>
      <c r="D26" s="16">
        <f>SUM(D18:D25)</f>
        <v>27358.779999999973</v>
      </c>
      <c r="E26" s="16">
        <f>SUM(E18:E25)</f>
        <v>1063510.7999999998</v>
      </c>
      <c r="F26" s="16">
        <f>SUM(F18:F25)</f>
        <v>1046972.75</v>
      </c>
      <c r="G26" s="16">
        <f>SUM(G18:G25)</f>
        <v>1065443.5</v>
      </c>
      <c r="H26" s="16">
        <f>SUM(H18:H25)</f>
        <v>43896.830000000016</v>
      </c>
      <c r="I26" s="27"/>
    </row>
    <row r="27" spans="3:9" ht="13.5" customHeight="1" thickBot="1">
      <c r="C27" s="91" t="s">
        <v>34</v>
      </c>
      <c r="D27" s="91"/>
      <c r="E27" s="91"/>
      <c r="F27" s="91"/>
      <c r="G27" s="91"/>
      <c r="H27" s="91"/>
      <c r="I27" s="91"/>
    </row>
    <row r="28" spans="3:9" ht="28.5" customHeight="1" thickBot="1">
      <c r="C28" s="29" t="s">
        <v>35</v>
      </c>
      <c r="D28" s="92" t="s">
        <v>36</v>
      </c>
      <c r="E28" s="93"/>
      <c r="F28" s="93"/>
      <c r="G28" s="93"/>
      <c r="H28" s="94"/>
      <c r="I28" s="30" t="s">
        <v>37</v>
      </c>
    </row>
    <row r="29" spans="3:8" ht="14.25" customHeight="1">
      <c r="C29" s="31" t="s">
        <v>38</v>
      </c>
      <c r="D29" s="31"/>
      <c r="E29" s="31"/>
      <c r="F29" s="31"/>
      <c r="G29" s="31"/>
      <c r="H29" s="32">
        <f>+H15+H26+H28</f>
        <v>112073.43000000002</v>
      </c>
    </row>
    <row r="30" spans="3:4" ht="15">
      <c r="C30" s="34" t="s">
        <v>39</v>
      </c>
      <c r="D30" s="34"/>
    </row>
    <row r="31" spans="3:9" ht="12.75" customHeight="1">
      <c r="C31" s="35" t="s">
        <v>40</v>
      </c>
      <c r="D31" s="36"/>
      <c r="E31" s="36"/>
      <c r="F31" s="36"/>
      <c r="G31" s="36"/>
      <c r="H31" s="36"/>
      <c r="I31" s="36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4.25390625" style="37" customWidth="1"/>
    <col min="9" max="16384" width="9.125" style="37" customWidth="1"/>
  </cols>
  <sheetData>
    <row r="1" spans="1:8" ht="15">
      <c r="A1" s="100" t="s">
        <v>41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42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43</v>
      </c>
      <c r="B3" s="100"/>
      <c r="C3" s="100"/>
      <c r="D3" s="100"/>
      <c r="E3" s="100"/>
      <c r="F3" s="100"/>
      <c r="G3" s="100"/>
      <c r="H3" s="100"/>
    </row>
    <row r="4" spans="1:8" ht="60">
      <c r="A4" s="38" t="s">
        <v>44</v>
      </c>
      <c r="B4" s="39" t="s">
        <v>45</v>
      </c>
      <c r="C4" s="39" t="s">
        <v>46</v>
      </c>
      <c r="D4" s="39" t="s">
        <v>47</v>
      </c>
      <c r="E4" s="39" t="s">
        <v>48</v>
      </c>
      <c r="F4" s="39" t="s">
        <v>49</v>
      </c>
      <c r="G4" s="39" t="s">
        <v>50</v>
      </c>
      <c r="H4" s="38" t="s">
        <v>51</v>
      </c>
    </row>
    <row r="5" spans="1:8" ht="15">
      <c r="A5" s="40" t="s">
        <v>52</v>
      </c>
      <c r="B5" s="40">
        <v>-49.53</v>
      </c>
      <c r="C5" s="40">
        <v>181.64</v>
      </c>
      <c r="D5" s="40">
        <v>181.05</v>
      </c>
      <c r="E5" s="40">
        <v>2.16</v>
      </c>
      <c r="F5" s="40">
        <v>304.58</v>
      </c>
      <c r="G5" s="40">
        <v>7.35</v>
      </c>
      <c r="H5" s="40">
        <f>B5+C5+E5-F5</f>
        <v>-170.31</v>
      </c>
    </row>
    <row r="7" ht="15">
      <c r="A7" s="37" t="s">
        <v>53</v>
      </c>
    </row>
    <row r="8" ht="15">
      <c r="A8" s="37" t="s">
        <v>54</v>
      </c>
    </row>
    <row r="9" ht="15">
      <c r="A9" s="37" t="s">
        <v>55</v>
      </c>
    </row>
    <row r="10" ht="15">
      <c r="A10" s="37" t="s">
        <v>56</v>
      </c>
    </row>
    <row r="11" spans="1:5" ht="15">
      <c r="A11" s="37" t="s">
        <v>57</v>
      </c>
      <c r="C11" s="41"/>
      <c r="D11" s="41"/>
      <c r="E11" s="41"/>
    </row>
    <row r="12" spans="1:5" ht="15">
      <c r="A12" s="37" t="s">
        <v>58</v>
      </c>
      <c r="C12" s="41"/>
      <c r="D12" s="41"/>
      <c r="E12" s="41"/>
    </row>
    <row r="13" spans="1:5" ht="15">
      <c r="A13" s="37" t="s">
        <v>59</v>
      </c>
      <c r="C13" s="41"/>
      <c r="D13" s="41"/>
      <c r="E13" s="41"/>
    </row>
    <row r="14" spans="1:5" ht="15">
      <c r="A14" s="37" t="s">
        <v>60</v>
      </c>
      <c r="C14" s="41"/>
      <c r="D14" s="41"/>
      <c r="E14" s="41"/>
    </row>
    <row r="15" spans="1:5" ht="15">
      <c r="A15" s="37" t="s">
        <v>61</v>
      </c>
      <c r="C15" s="41"/>
      <c r="D15" s="41"/>
      <c r="E15" s="41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62</v>
      </c>
      <c r="B1" s="101"/>
      <c r="C1" s="101"/>
      <c r="D1" s="101"/>
      <c r="E1" s="101"/>
      <c r="F1" s="101"/>
      <c r="G1" s="101"/>
      <c r="H1" s="42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43"/>
      <c r="B3" s="43"/>
      <c r="C3" s="44"/>
      <c r="D3" s="43"/>
      <c r="E3" s="43"/>
      <c r="F3" s="103" t="s">
        <v>63</v>
      </c>
      <c r="G3" s="104"/>
      <c r="H3" s="43"/>
    </row>
    <row r="4" spans="1:8" ht="12.75">
      <c r="A4" s="45" t="s">
        <v>64</v>
      </c>
      <c r="B4" s="45" t="s">
        <v>65</v>
      </c>
      <c r="C4" s="46" t="s">
        <v>66</v>
      </c>
      <c r="D4" s="45" t="s">
        <v>67</v>
      </c>
      <c r="E4" s="47" t="s">
        <v>68</v>
      </c>
      <c r="F4" s="47"/>
      <c r="G4" s="47"/>
      <c r="H4" s="47" t="s">
        <v>69</v>
      </c>
    </row>
    <row r="5" spans="1:8" ht="12.75">
      <c r="A5" s="45" t="s">
        <v>70</v>
      </c>
      <c r="B5" s="45"/>
      <c r="C5" s="48"/>
      <c r="D5" s="45" t="s">
        <v>71</v>
      </c>
      <c r="E5" s="45" t="s">
        <v>72</v>
      </c>
      <c r="F5" s="45" t="s">
        <v>73</v>
      </c>
      <c r="G5" s="45" t="s">
        <v>74</v>
      </c>
      <c r="H5" s="45"/>
    </row>
    <row r="6" spans="1:8" ht="12.75">
      <c r="A6" s="45"/>
      <c r="B6" s="45"/>
      <c r="C6" s="48"/>
      <c r="D6" s="45" t="s">
        <v>75</v>
      </c>
      <c r="E6" s="45"/>
      <c r="F6" s="45" t="s">
        <v>76</v>
      </c>
      <c r="G6" s="45" t="s">
        <v>77</v>
      </c>
      <c r="H6" s="49"/>
    </row>
    <row r="7" spans="1:8" ht="12.75">
      <c r="A7" s="49"/>
      <c r="B7" s="49"/>
      <c r="C7" s="50"/>
      <c r="D7" s="49"/>
      <c r="E7" s="49"/>
      <c r="F7" s="49"/>
      <c r="G7" s="45" t="s">
        <v>78</v>
      </c>
      <c r="H7" s="49"/>
    </row>
    <row r="8" spans="1:8" ht="13.5" thickBot="1">
      <c r="A8" s="51"/>
      <c r="B8" s="51"/>
      <c r="C8" s="52"/>
      <c r="D8" s="51"/>
      <c r="E8" s="51"/>
      <c r="F8" s="51"/>
      <c r="G8" s="51"/>
      <c r="H8" s="51"/>
    </row>
    <row r="9" spans="1:8" ht="12.75">
      <c r="A9" s="43"/>
      <c r="B9" s="43"/>
      <c r="C9" s="44"/>
      <c r="D9" s="43"/>
      <c r="E9" s="44"/>
      <c r="F9" s="43"/>
      <c r="G9" s="43"/>
      <c r="H9" s="53"/>
    </row>
    <row r="10" spans="1:8" ht="12.75">
      <c r="A10" s="45">
        <v>1</v>
      </c>
      <c r="B10" s="49" t="s">
        <v>79</v>
      </c>
      <c r="C10" s="48" t="s">
        <v>80</v>
      </c>
      <c r="D10" s="45" t="s">
        <v>81</v>
      </c>
      <c r="E10" s="54">
        <v>20.6</v>
      </c>
      <c r="F10" s="55">
        <f>E10*0.196</f>
        <v>4.0376</v>
      </c>
      <c r="G10" s="55">
        <f>+E10-F10</f>
        <v>16.5624</v>
      </c>
      <c r="H10" s="56"/>
    </row>
    <row r="11" spans="1:7" ht="12.75">
      <c r="A11" s="49"/>
      <c r="B11" s="49"/>
      <c r="D11" s="49"/>
      <c r="E11" s="57"/>
      <c r="F11" s="58"/>
      <c r="G11" s="58"/>
    </row>
    <row r="12" spans="1:8" ht="12.75">
      <c r="A12" s="45"/>
      <c r="B12" s="49"/>
      <c r="C12" s="59" t="s">
        <v>82</v>
      </c>
      <c r="D12" s="60"/>
      <c r="E12" s="61">
        <f>SUM(E10:E11)</f>
        <v>20.6</v>
      </c>
      <c r="F12" s="62">
        <f>SUM(F10:F11)</f>
        <v>4.0376</v>
      </c>
      <c r="G12" s="62">
        <f>SUM(G10:G11)</f>
        <v>16.5624</v>
      </c>
      <c r="H12" s="56"/>
    </row>
    <row r="13" spans="1:8" ht="13.5" thickBot="1">
      <c r="A13" s="63"/>
      <c r="B13" s="51"/>
      <c r="C13" s="64"/>
      <c r="D13" s="63"/>
      <c r="E13" s="65"/>
      <c r="F13" s="66"/>
      <c r="G13" s="66"/>
      <c r="H13" s="67"/>
    </row>
    <row r="14" spans="1:8" ht="12.75">
      <c r="A14" s="43"/>
      <c r="B14" s="53"/>
      <c r="C14" s="105"/>
      <c r="D14" s="68"/>
      <c r="E14" s="69"/>
      <c r="F14" s="70"/>
      <c r="G14" s="70"/>
      <c r="H14" s="71"/>
    </row>
    <row r="15" spans="1:8" ht="12.75">
      <c r="A15" s="49"/>
      <c r="B15" s="72" t="s">
        <v>18</v>
      </c>
      <c r="C15" s="106"/>
      <c r="D15" s="48"/>
      <c r="E15" s="73">
        <f>E12</f>
        <v>20.6</v>
      </c>
      <c r="F15" s="74">
        <f>+F12</f>
        <v>4.0376</v>
      </c>
      <c r="G15" s="75">
        <f>+E15-F15</f>
        <v>16.5624</v>
      </c>
      <c r="H15" s="56"/>
    </row>
    <row r="16" spans="1:8" ht="13.5" thickBot="1">
      <c r="A16" s="51"/>
      <c r="B16" s="76"/>
      <c r="C16" s="107"/>
      <c r="D16" s="77"/>
      <c r="E16" s="63"/>
      <c r="F16" s="78"/>
      <c r="G16" s="78"/>
      <c r="H16" s="78"/>
    </row>
    <row r="19" spans="1:7" ht="70.5" customHeight="1">
      <c r="A19" s="79" t="s">
        <v>83</v>
      </c>
      <c r="B19" s="79" t="s">
        <v>84</v>
      </c>
      <c r="C19" s="79" t="s">
        <v>85</v>
      </c>
      <c r="D19" s="79" t="s">
        <v>86</v>
      </c>
      <c r="E19" s="80" t="s">
        <v>87</v>
      </c>
      <c r="F19" s="79" t="s">
        <v>88</v>
      </c>
      <c r="G19" s="81"/>
    </row>
    <row r="20" spans="1:7" ht="15">
      <c r="A20" s="82">
        <v>1</v>
      </c>
      <c r="B20" s="83">
        <v>775.7999999999993</v>
      </c>
      <c r="C20" s="83">
        <v>113679.2</v>
      </c>
      <c r="D20" s="83">
        <v>109097.98</v>
      </c>
      <c r="E20" s="83">
        <v>7500</v>
      </c>
      <c r="F20" s="83">
        <f>+B20+C20-D20</f>
        <v>5357.020000000004</v>
      </c>
      <c r="G20" s="84"/>
    </row>
    <row r="23" spans="1:5" ht="90">
      <c r="A23" s="79" t="s">
        <v>83</v>
      </c>
      <c r="B23" s="79" t="s">
        <v>89</v>
      </c>
      <c r="C23" s="79" t="s">
        <v>90</v>
      </c>
      <c r="D23" s="79" t="s">
        <v>91</v>
      </c>
      <c r="E23" s="79" t="s">
        <v>92</v>
      </c>
    </row>
    <row r="24" spans="1:5" ht="15">
      <c r="A24" s="85">
        <v>1</v>
      </c>
      <c r="B24" s="86">
        <v>-64700</v>
      </c>
      <c r="C24" s="86">
        <f>+D20+E20</f>
        <v>116597.98</v>
      </c>
      <c r="D24" s="86">
        <v>4040</v>
      </c>
      <c r="E24" s="86">
        <f>+B24+C24-D24</f>
        <v>47857.979999999996</v>
      </c>
    </row>
    <row r="25" spans="1:5" ht="12.75">
      <c r="A25" s="50"/>
      <c r="B25" s="50"/>
      <c r="C25" s="54"/>
      <c r="D25" s="54"/>
      <c r="E25" s="48"/>
    </row>
    <row r="26" ht="12.75">
      <c r="B26" t="s">
        <v>93</v>
      </c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2011-03-25T07:27:36Z</dcterms:created>
  <dcterms:modified xsi:type="dcterms:W3CDTF">2011-04-12T13:13:29Z</dcterms:modified>
  <cp:category/>
  <cp:version/>
  <cp:contentType/>
  <cp:contentStatus/>
</cp:coreProperties>
</file>