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<sst xmlns="http://schemas.openxmlformats.org/spreadsheetml/2006/main" count="103" uniqueCount="94">
  <si>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</si>
  <si>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</si>
  <si>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</si>
  <si>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</si>
  <si>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</si>
  <si>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</si>
  <si>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</si>
  <si>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</si>
  <si>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</si>
  <si>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</si>
  <si>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</si>
  <si>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</si>
  <si>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</si>
  <si>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</si>
  <si>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</si>
  <si>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</si>
  <si>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</si>
  <si>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</si>
  <si>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</si>
  <si>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</si>
  <si>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</si>
  <si>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</si>
  <si>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</si>
  <si>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</si>
  <si>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сист. коллек. прием. тел.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</si>
  <si>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</si>
  <si>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</si>
  <si>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</si>
  <si>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</si>
  <si>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</si>
  <si>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</si>
  <si>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</si>
  <si>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</si>
  <si>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</si>
  <si>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</si>
  <si>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</si>
  <si>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</si>
  <si>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</si>
  <si>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</si>
  <si>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</si>
  <si>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</si>
  <si>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</si>
  <si>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</si>
  <si>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</si>
  <si>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</si>
  <si>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</si>
  <si>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</si>
  <si>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</si>
  <si>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</si>
  <si>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4</t>
  </si>
  <si>
    <t>1 шт.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</si>
  <si>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</si>
  <si>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</si>
  <si>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</si>
  <si>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</si>
  <si>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</si>
  <si>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</si>
  <si>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4 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</si>
  <si>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</si>
  <si>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</si>
  <si>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</si>
  <si>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</si>
  <si>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</si>
  <si>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Н/2008-36 от 01.05.2008г.</t>
  </si>
  <si>
    <t>ООО "СЗЛК", ООО ИЦ "Ликон", ОАО "ПСК"</t>
  </si>
  <si>
    <t xml:space="preserve"> ООО"Технострой-3"</t>
  </si>
  <si>
    <t>Общая задолженность по дому  на 01.01.2012г.</t>
  </si>
  <si>
    <t>№ 4 по мкр. Черная Речка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</si>
  <si>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</si>
  <si>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</si>
  <si>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</si>
  <si>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164.84 </t>
    </r>
    <r>
      <rPr>
        <sz val="10"/>
        <rFont val="Arial Cyr"/>
        <family val="0"/>
      </rPr>
      <t>тыс.рублей, в том числе:</t>
    </r>
  </si>
  <si>
    <t>очистка кровли от снега - 52.49 т.р.</t>
  </si>
  <si>
    <t>косметич.ремонт и ремонт откосов после затопления - 7.40 т.р.</t>
  </si>
  <si>
    <t>окраска входных дверей, мусоропроводных камер - 1.51 т.р.</t>
  </si>
  <si>
    <t>ремонт водостока - 7.09 т.р.</t>
  </si>
  <si>
    <t>уборка чердака от ТБО и КГО - 11.50 т.р.</t>
  </si>
  <si>
    <t>замеры сопротивления изоляции - 35.27 т.р.</t>
  </si>
  <si>
    <t>установка метал.дверей - 37.28 т.р.</t>
  </si>
  <si>
    <t>ремонт ЦО, ХВС, ГВС - 5.33 т.р.</t>
  </si>
  <si>
    <t>ремонт лестничных решеток - 5.78 т.р.</t>
  </si>
  <si>
    <t>прочее - 1.19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</si>
  <si>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мкр. Черная Речка, д. 4</t>
  </si>
  <si>
    <t>экспертиза козырька</t>
  </si>
  <si>
    <t>замена тупиковой системы ГВС</t>
  </si>
  <si>
    <t>84 м.п.</t>
  </si>
  <si>
    <t>утепление чердачного перекрытия</t>
  </si>
  <si>
    <t>862 кв.м.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</si>
  <si>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</si>
  <si>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</si>
  <si>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</si>
  <si>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</si>
  <si>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</si>
  <si>
    <t>ремонт теплового пункта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</si>
</sst>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5" fillId="0" borderId="24" xfId="0" applyFont="1" applyBorder="1" applyAlignment="1">
      <alignment/>
    </xf>
    <xf numFmtId="2" fontId="15" fillId="0" borderId="20" xfId="0" applyNumberFormat="1" applyFont="1" applyBorder="1" applyAlignment="1">
      <alignment horizontal="center"/>
    </xf>
    <xf numFmtId="2" fontId="15" fillId="0" borderId="24" xfId="61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4" fontId="18" fillId="0" borderId="29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4" fontId="18" fillId="0" borderId="29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2" fontId="42" fillId="0" borderId="29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8"/>
  <sheetViews>
    <sheetView tabSelected="1" view="pageBreakPreview" zoomScaleSheetLayoutView="100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5" customWidth="1"/>
    <col min="4" max="4" width="14.375" style="25" customWidth="1"/>
    <col min="5" max="5" width="11.875" style="25" customWidth="1"/>
    <col min="6" max="6" width="13.25390625" style="25" customWidth="1"/>
    <col min="7" max="7" width="11.875" style="25" customWidth="1"/>
    <col min="8" max="8" width="14.375" style="25" customWidth="1"/>
    <col min="9" max="9" width="21.00390625" style="25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4" t="s">
        <v>1</v>
      </c>
      <c r="D5" s="84"/>
      <c r="E5" s="84"/>
      <c r="F5" s="84"/>
      <c r="G5" s="84"/>
      <c r="H5" s="84"/>
      <c r="I5" s="84"/>
    </row>
    <row r="6" spans="3:9" ht="12.75">
      <c r="C6" s="85" t="s">
        <v>2</v>
      </c>
      <c r="D6" s="85"/>
      <c r="E6" s="85"/>
      <c r="F6" s="85"/>
      <c r="G6" s="85"/>
      <c r="H6" s="85"/>
      <c r="I6" s="85"/>
    </row>
    <row r="7" spans="3:9" ht="12.75">
      <c r="C7" s="85" t="s">
        <v>57</v>
      </c>
      <c r="D7" s="85"/>
      <c r="E7" s="85"/>
      <c r="F7" s="85"/>
      <c r="G7" s="85"/>
      <c r="H7" s="85"/>
      <c r="I7" s="85"/>
    </row>
    <row r="8" spans="3:9" ht="6" customHeight="1" thickBot="1">
      <c r="C8" s="86"/>
      <c r="D8" s="86"/>
      <c r="E8" s="86"/>
      <c r="F8" s="86"/>
      <c r="G8" s="86"/>
      <c r="H8" s="86"/>
      <c r="I8" s="86"/>
    </row>
    <row r="9" spans="3:9" ht="39" customHeight="1" thickBot="1">
      <c r="C9" s="9" t="s">
        <v>3</v>
      </c>
      <c r="D9" s="10" t="s">
        <v>58</v>
      </c>
      <c r="E9" s="11" t="s">
        <v>59</v>
      </c>
      <c r="F9" s="11" t="s">
        <v>60</v>
      </c>
      <c r="G9" s="11" t="s">
        <v>4</v>
      </c>
      <c r="H9" s="11" t="s">
        <v>61</v>
      </c>
      <c r="I9" s="10" t="s">
        <v>5</v>
      </c>
    </row>
    <row r="10" spans="3:9" ht="13.5" customHeight="1" thickBot="1">
      <c r="C10" s="87" t="s">
        <v>6</v>
      </c>
      <c r="D10" s="81"/>
      <c r="E10" s="81"/>
      <c r="F10" s="81"/>
      <c r="G10" s="81"/>
      <c r="H10" s="81"/>
      <c r="I10" s="88"/>
    </row>
    <row r="11" spans="3:9" ht="13.5" customHeight="1" thickBot="1">
      <c r="C11" s="12" t="s">
        <v>7</v>
      </c>
      <c r="D11" s="13">
        <v>125866.52999999991</v>
      </c>
      <c r="E11" s="14">
        <f>554239.1+249831.36</f>
        <v>804070.46</v>
      </c>
      <c r="F11" s="14">
        <f>188822.1+518853.98</f>
        <v>707676.08</v>
      </c>
      <c r="G11" s="14">
        <f>E11</f>
        <v>804070.46</v>
      </c>
      <c r="H11" s="14">
        <f>+D11+E11-F11</f>
        <v>222260.90999999992</v>
      </c>
      <c r="I11" s="89" t="s">
        <v>62</v>
      </c>
    </row>
    <row r="12" spans="3:9" ht="13.5" customHeight="1" thickBot="1">
      <c r="C12" s="12" t="s">
        <v>8</v>
      </c>
      <c r="D12" s="13">
        <v>101935.03999999992</v>
      </c>
      <c r="E12" s="15">
        <f>206258.55-7296.35+157324.8+2666.43</f>
        <v>358953.43</v>
      </c>
      <c r="F12" s="15">
        <f>163624.53+155899.15</f>
        <v>319523.68</v>
      </c>
      <c r="G12" s="14">
        <f>E12</f>
        <v>358953.43</v>
      </c>
      <c r="H12" s="14">
        <f>+D12+E12-F12</f>
        <v>141364.78999999992</v>
      </c>
      <c r="I12" s="90"/>
    </row>
    <row r="13" spans="3:9" ht="13.5" customHeight="1" thickBot="1">
      <c r="C13" s="12" t="s">
        <v>9</v>
      </c>
      <c r="D13" s="13">
        <v>40235.159999999974</v>
      </c>
      <c r="E13" s="15">
        <f>81211.02+273.42+102937.69-2561.34</f>
        <v>181860.79</v>
      </c>
      <c r="F13" s="15">
        <f>81703.84+78850.32</f>
        <v>160554.16</v>
      </c>
      <c r="G13" s="14">
        <f>E13</f>
        <v>181860.79</v>
      </c>
      <c r="H13" s="14">
        <f>+D13+E13-F13</f>
        <v>61541.78999999998</v>
      </c>
      <c r="I13" s="90"/>
    </row>
    <row r="14" spans="3:9" ht="13.5" customHeight="1" thickBot="1">
      <c r="C14" s="12" t="s">
        <v>10</v>
      </c>
      <c r="D14" s="13">
        <v>23890.050000000003</v>
      </c>
      <c r="E14" s="15">
        <f>26562.09-835.21+19673.7+245.82+34673.64-861.13+27304.71+90.49</f>
        <v>106854.11</v>
      </c>
      <c r="F14" s="15">
        <f>26498.33+27514.86+19171.47+21065.55</f>
        <v>94250.21</v>
      </c>
      <c r="G14" s="14">
        <f>E14</f>
        <v>106854.11</v>
      </c>
      <c r="H14" s="14">
        <f>+D14+E14-F14</f>
        <v>36493.95</v>
      </c>
      <c r="I14" s="91"/>
    </row>
    <row r="15" spans="3:9" ht="13.5" customHeight="1" thickBot="1">
      <c r="C15" s="12" t="s">
        <v>11</v>
      </c>
      <c r="D15" s="16">
        <f>SUM(D11:D14)</f>
        <v>291926.7799999998</v>
      </c>
      <c r="E15" s="16">
        <f>SUM(E11:E14)</f>
        <v>1451738.79</v>
      </c>
      <c r="F15" s="16">
        <f>SUM(F11:F14)</f>
        <v>1282004.13</v>
      </c>
      <c r="G15" s="16">
        <f>SUM(G11:G14)</f>
        <v>1451738.79</v>
      </c>
      <c r="H15" s="16">
        <f>SUM(H11:H14)</f>
        <v>461661.4399999998</v>
      </c>
      <c r="I15" s="12"/>
    </row>
    <row r="16" spans="3:9" ht="13.5" customHeight="1" thickBot="1">
      <c r="C16" s="81" t="s">
        <v>12</v>
      </c>
      <c r="D16" s="81"/>
      <c r="E16" s="81"/>
      <c r="F16" s="81"/>
      <c r="G16" s="81"/>
      <c r="H16" s="81"/>
      <c r="I16" s="81"/>
    </row>
    <row r="17" spans="3:9" ht="39.75" customHeight="1" thickBot="1">
      <c r="C17" s="17" t="s">
        <v>3</v>
      </c>
      <c r="D17" s="10" t="s">
        <v>58</v>
      </c>
      <c r="E17" s="11" t="s">
        <v>59</v>
      </c>
      <c r="F17" s="11" t="s">
        <v>60</v>
      </c>
      <c r="G17" s="11" t="s">
        <v>4</v>
      </c>
      <c r="H17" s="11" t="s">
        <v>61</v>
      </c>
      <c r="I17" s="18" t="s">
        <v>13</v>
      </c>
    </row>
    <row r="18" spans="3:9" ht="17.25" customHeight="1" thickBot="1">
      <c r="C18" s="9" t="s">
        <v>14</v>
      </c>
      <c r="D18" s="19">
        <v>72780.08000000002</v>
      </c>
      <c r="E18" s="20">
        <v>407389.98</v>
      </c>
      <c r="F18" s="20">
        <v>358786.56</v>
      </c>
      <c r="G18" s="20">
        <f>+E18</f>
        <v>407389.98</v>
      </c>
      <c r="H18" s="20">
        <f aca="true" t="shared" si="0" ref="H18:H24">+D18+E18-F18</f>
        <v>121383.5</v>
      </c>
      <c r="I18" s="82" t="s">
        <v>63</v>
      </c>
    </row>
    <row r="19" spans="3:9" ht="18.75" customHeight="1" thickBot="1">
      <c r="C19" s="12" t="s">
        <v>15</v>
      </c>
      <c r="D19" s="13">
        <v>27660.50999999998</v>
      </c>
      <c r="E19" s="14">
        <v>68208.46</v>
      </c>
      <c r="F19" s="14">
        <v>63292.73</v>
      </c>
      <c r="G19" s="20">
        <v>164838.09</v>
      </c>
      <c r="H19" s="20">
        <f t="shared" si="0"/>
        <v>32576.239999999983</v>
      </c>
      <c r="I19" s="83"/>
    </row>
    <row r="20" spans="3:9" ht="13.5" customHeight="1" thickBot="1">
      <c r="C20" s="17" t="s">
        <v>16</v>
      </c>
      <c r="D20" s="21">
        <v>9706.25</v>
      </c>
      <c r="E20" s="14">
        <v>77184.84</v>
      </c>
      <c r="F20" s="14">
        <v>70570.75</v>
      </c>
      <c r="G20" s="20">
        <v>178202</v>
      </c>
      <c r="H20" s="20">
        <f t="shared" si="0"/>
        <v>16320.339999999997</v>
      </c>
      <c r="I20" s="22"/>
    </row>
    <row r="21" spans="3:9" ht="22.5" customHeight="1" hidden="1" thickBot="1">
      <c r="C21" s="12" t="s">
        <v>17</v>
      </c>
      <c r="D21" s="13">
        <v>0</v>
      </c>
      <c r="E21" s="14"/>
      <c r="F21" s="14"/>
      <c r="G21" s="20">
        <f aca="true" t="shared" si="1" ref="G21:G26">+E21</f>
        <v>0</v>
      </c>
      <c r="H21" s="20">
        <f t="shared" si="0"/>
        <v>0</v>
      </c>
      <c r="I21" s="23" t="s">
        <v>64</v>
      </c>
    </row>
    <row r="22" spans="3:9" ht="13.5" customHeight="1" thickBot="1">
      <c r="C22" s="12" t="s">
        <v>18</v>
      </c>
      <c r="D22" s="13">
        <v>16457.099999999977</v>
      </c>
      <c r="E22" s="14">
        <v>88648.11</v>
      </c>
      <c r="F22" s="14">
        <v>78598.49</v>
      </c>
      <c r="G22" s="20">
        <f t="shared" si="1"/>
        <v>88648.11</v>
      </c>
      <c r="H22" s="20">
        <f t="shared" si="0"/>
        <v>26506.719999999972</v>
      </c>
      <c r="I22" s="23" t="s">
        <v>19</v>
      </c>
    </row>
    <row r="23" spans="3:9" ht="13.5" customHeight="1" thickBot="1">
      <c r="C23" s="12" t="s">
        <v>20</v>
      </c>
      <c r="D23" s="13">
        <v>1863.5800000000008</v>
      </c>
      <c r="E23" s="15">
        <v>9182.32</v>
      </c>
      <c r="F23" s="15">
        <v>8145.97</v>
      </c>
      <c r="G23" s="20">
        <f t="shared" si="1"/>
        <v>9182.32</v>
      </c>
      <c r="H23" s="20">
        <f t="shared" si="0"/>
        <v>2899.930000000001</v>
      </c>
      <c r="I23" s="73" t="s">
        <v>21</v>
      </c>
    </row>
    <row r="24" spans="3:9" ht="13.5" customHeight="1" thickBot="1">
      <c r="C24" s="17" t="s">
        <v>22</v>
      </c>
      <c r="D24" s="13">
        <v>8375.439999999995</v>
      </c>
      <c r="E24" s="15">
        <f>65011.1</f>
        <v>65011.1</v>
      </c>
      <c r="F24" s="15">
        <v>57369.54</v>
      </c>
      <c r="G24" s="20">
        <f t="shared" si="1"/>
        <v>65011.1</v>
      </c>
      <c r="H24" s="20">
        <f t="shared" si="0"/>
        <v>16016.999999999993</v>
      </c>
      <c r="I24" s="23"/>
    </row>
    <row r="25" spans="3:9" ht="13.5" customHeight="1" thickBot="1">
      <c r="C25" s="12" t="s">
        <v>23</v>
      </c>
      <c r="D25" s="13">
        <v>0</v>
      </c>
      <c r="E25" s="15">
        <v>56403.84</v>
      </c>
      <c r="F25" s="15">
        <v>47332.8</v>
      </c>
      <c r="G25" s="20">
        <f t="shared" si="1"/>
        <v>56403.84</v>
      </c>
      <c r="H25" s="20">
        <f>+D25+E25-F25</f>
        <v>9071.039999999994</v>
      </c>
      <c r="I25" s="73" t="s">
        <v>65</v>
      </c>
    </row>
    <row r="26" spans="3:9" ht="13.5" customHeight="1" thickBot="1">
      <c r="C26" s="12" t="s">
        <v>24</v>
      </c>
      <c r="D26" s="13">
        <v>576.4100000000001</v>
      </c>
      <c r="E26" s="15">
        <v>0</v>
      </c>
      <c r="F26" s="15">
        <v>17.4</v>
      </c>
      <c r="G26" s="20">
        <f t="shared" si="1"/>
        <v>0</v>
      </c>
      <c r="H26" s="20">
        <f>+D26+E26-F26</f>
        <v>559.0100000000001</v>
      </c>
      <c r="I26" s="23"/>
    </row>
    <row r="27" spans="3:9" s="24" customFormat="1" ht="17.25" customHeight="1" thickBot="1">
      <c r="C27" s="12" t="s">
        <v>11</v>
      </c>
      <c r="D27" s="16">
        <f>SUM(D18:D26)</f>
        <v>137419.36999999997</v>
      </c>
      <c r="E27" s="16">
        <f>SUM(E18:E26)</f>
        <v>772028.6499999999</v>
      </c>
      <c r="F27" s="16">
        <f>SUM(F18:F26)</f>
        <v>684114.2400000001</v>
      </c>
      <c r="G27" s="16">
        <f>SUM(G18:G26)</f>
        <v>969675.4399999998</v>
      </c>
      <c r="H27" s="16">
        <f>SUM(H18:H26)</f>
        <v>225333.77999999997</v>
      </c>
      <c r="I27" s="22"/>
    </row>
    <row r="28" spans="3:8" ht="21" customHeight="1">
      <c r="C28" s="26" t="s">
        <v>66</v>
      </c>
      <c r="D28" s="26"/>
      <c r="E28" s="26"/>
      <c r="F28" s="26"/>
      <c r="G28" s="26"/>
      <c r="H28" s="27">
        <f>+H15+H27</f>
        <v>686995.2199999997</v>
      </c>
    </row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8">
    <mergeCell ref="C16:I16"/>
    <mergeCell ref="I18:I1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92" t="s">
        <v>25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2" t="s">
        <v>26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2" t="s">
        <v>67</v>
      </c>
      <c r="B3" s="92"/>
      <c r="C3" s="92"/>
      <c r="D3" s="92"/>
      <c r="E3" s="92"/>
      <c r="F3" s="92"/>
      <c r="G3" s="92"/>
      <c r="H3" s="92"/>
      <c r="I3" s="92"/>
    </row>
    <row r="4" spans="1:9" ht="51">
      <c r="A4" s="74" t="s">
        <v>27</v>
      </c>
      <c r="B4" s="75" t="s">
        <v>68</v>
      </c>
      <c r="C4" s="75" t="s">
        <v>69</v>
      </c>
      <c r="D4" s="75" t="s">
        <v>28</v>
      </c>
      <c r="E4" s="75" t="s">
        <v>29</v>
      </c>
      <c r="F4" s="75" t="s">
        <v>30</v>
      </c>
      <c r="G4" s="75" t="s">
        <v>31</v>
      </c>
      <c r="H4" s="75" t="s">
        <v>70</v>
      </c>
      <c r="I4" s="74" t="s">
        <v>32</v>
      </c>
    </row>
    <row r="5" spans="1:9" ht="15">
      <c r="A5" s="76" t="s">
        <v>33</v>
      </c>
      <c r="B5" s="76">
        <v>-59.12999999999998</v>
      </c>
      <c r="C5" s="77">
        <v>-68.3174</v>
      </c>
      <c r="D5" s="77">
        <v>68.20846</v>
      </c>
      <c r="E5" s="77">
        <v>63.29273</v>
      </c>
      <c r="F5" s="77">
        <v>0</v>
      </c>
      <c r="G5" s="77">
        <v>164.83809</v>
      </c>
      <c r="H5" s="77">
        <v>32.57624</v>
      </c>
      <c r="I5" s="77">
        <f>B5+D5+F5-G5</f>
        <v>-155.75962999999996</v>
      </c>
    </row>
    <row r="7" ht="15">
      <c r="A7" t="s">
        <v>71</v>
      </c>
    </row>
    <row r="8" spans="1:6" ht="12.75">
      <c r="A8" t="s">
        <v>72</v>
      </c>
      <c r="D8" s="37"/>
      <c r="E8" s="37"/>
      <c r="F8" s="37"/>
    </row>
    <row r="9" spans="1:6" ht="12.75">
      <c r="A9" t="s">
        <v>73</v>
      </c>
      <c r="D9" s="37"/>
      <c r="E9" s="37"/>
      <c r="F9" s="37"/>
    </row>
    <row r="10" spans="1:6" ht="12.75">
      <c r="A10" t="s">
        <v>74</v>
      </c>
      <c r="D10" s="37"/>
      <c r="E10" s="37"/>
      <c r="F10" s="37"/>
    </row>
    <row r="11" spans="1:6" ht="12.75">
      <c r="A11" t="s">
        <v>75</v>
      </c>
      <c r="D11" s="37"/>
      <c r="E11" s="37"/>
      <c r="F11" s="37"/>
    </row>
    <row r="12" spans="1:6" ht="12.75">
      <c r="A12" t="s">
        <v>76</v>
      </c>
      <c r="D12" s="37"/>
      <c r="E12" s="37"/>
      <c r="F12" s="37"/>
    </row>
    <row r="13" spans="1:6" ht="12.75">
      <c r="A13" t="s">
        <v>77</v>
      </c>
      <c r="D13" s="37"/>
      <c r="E13" s="37"/>
      <c r="F13" s="37"/>
    </row>
    <row r="14" spans="1:6" ht="12.75">
      <c r="A14" t="s">
        <v>78</v>
      </c>
      <c r="D14" s="37"/>
      <c r="E14" s="37"/>
      <c r="F14" s="37"/>
    </row>
    <row r="15" spans="1:6" ht="12.75">
      <c r="A15" t="s">
        <v>79</v>
      </c>
      <c r="D15" s="37"/>
      <c r="E15" s="37"/>
      <c r="F15" s="37"/>
    </row>
    <row r="16" ht="12.75">
      <c r="A16" t="s">
        <v>80</v>
      </c>
    </row>
    <row r="17" ht="12.75">
      <c r="A17" t="s">
        <v>81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93" t="s">
        <v>82</v>
      </c>
      <c r="B1" s="93"/>
      <c r="C1" s="93"/>
      <c r="D1" s="93"/>
      <c r="E1" s="93"/>
      <c r="F1" s="93"/>
      <c r="G1" s="93"/>
    </row>
    <row r="2" spans="1:7" ht="29.25" customHeight="1" thickBot="1">
      <c r="A2" s="93"/>
      <c r="B2" s="93"/>
      <c r="C2" s="93"/>
      <c r="D2" s="93"/>
      <c r="E2" s="93"/>
      <c r="F2" s="93"/>
      <c r="G2" s="93"/>
    </row>
    <row r="3" spans="1:7" ht="13.5" thickBot="1">
      <c r="A3" s="28"/>
      <c r="B3" s="29"/>
      <c r="C3" s="30"/>
      <c r="D3" s="29"/>
      <c r="E3" s="29"/>
      <c r="F3" s="94" t="s">
        <v>34</v>
      </c>
      <c r="G3" s="95"/>
    </row>
    <row r="4" spans="1:7" ht="12.75">
      <c r="A4" s="31" t="s">
        <v>35</v>
      </c>
      <c r="B4" s="32" t="s">
        <v>36</v>
      </c>
      <c r="C4" s="31" t="s">
        <v>37</v>
      </c>
      <c r="D4" s="32" t="s">
        <v>38</v>
      </c>
      <c r="E4" s="33" t="s">
        <v>39</v>
      </c>
      <c r="F4" s="33"/>
      <c r="G4" s="33"/>
    </row>
    <row r="5" spans="1:7" ht="12.75">
      <c r="A5" s="31" t="s">
        <v>40</v>
      </c>
      <c r="B5" s="32"/>
      <c r="C5" s="34"/>
      <c r="D5" s="32" t="s">
        <v>41</v>
      </c>
      <c r="E5" s="32" t="s">
        <v>42</v>
      </c>
      <c r="F5" s="32" t="s">
        <v>43</v>
      </c>
      <c r="G5" s="32" t="s">
        <v>44</v>
      </c>
    </row>
    <row r="6" spans="1:7" ht="12.75">
      <c r="A6" s="31"/>
      <c r="B6" s="32"/>
      <c r="C6" s="34"/>
      <c r="D6" s="32" t="s">
        <v>45</v>
      </c>
      <c r="E6" s="32"/>
      <c r="F6" s="32" t="s">
        <v>46</v>
      </c>
      <c r="G6" s="32" t="s">
        <v>47</v>
      </c>
    </row>
    <row r="7" spans="1:7" ht="12.75">
      <c r="A7" s="35"/>
      <c r="B7" s="36"/>
      <c r="C7" s="37"/>
      <c r="D7" s="36"/>
      <c r="E7" s="36"/>
      <c r="F7" s="36"/>
      <c r="G7" s="32" t="s">
        <v>48</v>
      </c>
    </row>
    <row r="8" spans="1:7" ht="13.5" thickBot="1">
      <c r="A8" s="38"/>
      <c r="B8" s="39"/>
      <c r="C8" s="40"/>
      <c r="D8" s="39"/>
      <c r="E8" s="39"/>
      <c r="F8" s="39"/>
      <c r="G8" s="39"/>
    </row>
    <row r="9" spans="1:7" ht="6" customHeight="1">
      <c r="A9" s="29"/>
      <c r="B9" s="41"/>
      <c r="C9" s="30"/>
      <c r="D9" s="29"/>
      <c r="E9" s="29"/>
      <c r="F9" s="29"/>
      <c r="G9" s="41"/>
    </row>
    <row r="10" spans="1:7" ht="12.75">
      <c r="A10" s="32">
        <v>1</v>
      </c>
      <c r="B10" s="42" t="s">
        <v>49</v>
      </c>
      <c r="C10" s="31" t="s">
        <v>93</v>
      </c>
      <c r="D10" s="32" t="s">
        <v>50</v>
      </c>
      <c r="E10" s="43">
        <v>107.332</v>
      </c>
      <c r="F10" s="43">
        <v>107.332</v>
      </c>
      <c r="G10" s="44">
        <f>+E10-F10</f>
        <v>0</v>
      </c>
    </row>
    <row r="11" spans="1:7" ht="12.75">
      <c r="A11" s="32"/>
      <c r="B11" s="42"/>
      <c r="C11" s="31" t="s">
        <v>83</v>
      </c>
      <c r="D11" s="32"/>
      <c r="E11" s="43">
        <v>40</v>
      </c>
      <c r="F11" s="43">
        <v>40</v>
      </c>
      <c r="G11" s="44">
        <f>+E11-F11</f>
        <v>0</v>
      </c>
    </row>
    <row r="12" spans="1:7" ht="12.75">
      <c r="A12" s="32"/>
      <c r="B12" s="42"/>
      <c r="C12" s="31" t="s">
        <v>84</v>
      </c>
      <c r="D12" s="32" t="s">
        <v>85</v>
      </c>
      <c r="E12" s="43">
        <v>229.1</v>
      </c>
      <c r="F12" s="43">
        <v>11.47</v>
      </c>
      <c r="G12" s="44">
        <f>+E12-F12</f>
        <v>217.63</v>
      </c>
    </row>
    <row r="13" spans="1:7" ht="12.75">
      <c r="A13" s="32"/>
      <c r="B13" s="42"/>
      <c r="C13" s="31" t="s">
        <v>86</v>
      </c>
      <c r="D13" s="32" t="s">
        <v>87</v>
      </c>
      <c r="E13" s="43">
        <v>387.5</v>
      </c>
      <c r="F13" s="43">
        <v>19.4</v>
      </c>
      <c r="G13" s="44">
        <f>+E13-F13</f>
        <v>368.1</v>
      </c>
    </row>
    <row r="14" spans="1:7" ht="6" customHeight="1">
      <c r="A14" s="32"/>
      <c r="B14" s="42"/>
      <c r="D14" s="32"/>
      <c r="E14" s="43"/>
      <c r="F14" s="43"/>
      <c r="G14" s="44"/>
    </row>
    <row r="15" spans="1:7" ht="12.75">
      <c r="A15" s="32"/>
      <c r="B15" s="42"/>
      <c r="C15" s="45" t="s">
        <v>51</v>
      </c>
      <c r="D15" s="46"/>
      <c r="E15" s="47">
        <f>SUM(E10:E14)</f>
        <v>763.932</v>
      </c>
      <c r="F15" s="47">
        <f>SUM(F10:F14)</f>
        <v>178.202</v>
      </c>
      <c r="G15" s="47">
        <f>SUM(G10:G14)</f>
        <v>585.73</v>
      </c>
    </row>
    <row r="16" spans="1:7" ht="13.5" thickBot="1">
      <c r="A16" s="48"/>
      <c r="B16" s="49"/>
      <c r="C16" s="50"/>
      <c r="D16" s="51"/>
      <c r="E16" s="52"/>
      <c r="F16" s="52"/>
      <c r="G16" s="53"/>
    </row>
    <row r="17" spans="1:7" ht="7.5" customHeight="1">
      <c r="A17" s="29"/>
      <c r="B17" s="41"/>
      <c r="C17" s="78"/>
      <c r="D17" s="54"/>
      <c r="E17" s="55"/>
      <c r="F17" s="56"/>
      <c r="G17" s="56"/>
    </row>
    <row r="18" spans="1:7" ht="12.75">
      <c r="A18" s="36"/>
      <c r="B18" s="57" t="s">
        <v>11</v>
      </c>
      <c r="C18" s="79"/>
      <c r="D18" s="34"/>
      <c r="E18" s="58">
        <f>E15</f>
        <v>763.932</v>
      </c>
      <c r="F18" s="59">
        <f>+F15</f>
        <v>178.202</v>
      </c>
      <c r="G18" s="60">
        <f>+E18-F18</f>
        <v>585.73</v>
      </c>
    </row>
    <row r="19" spans="1:7" ht="6.75" customHeight="1" thickBot="1">
      <c r="A19" s="39"/>
      <c r="B19" s="61"/>
      <c r="C19" s="80"/>
      <c r="D19" s="62"/>
      <c r="E19" s="51"/>
      <c r="F19" s="63"/>
      <c r="G19" s="63"/>
    </row>
    <row r="21" spans="1:7" ht="62.25" customHeight="1">
      <c r="A21" s="64" t="s">
        <v>52</v>
      </c>
      <c r="B21" s="64" t="s">
        <v>54</v>
      </c>
      <c r="C21" s="64" t="s">
        <v>88</v>
      </c>
      <c r="D21" s="64" t="s">
        <v>89</v>
      </c>
      <c r="E21" s="65" t="s">
        <v>53</v>
      </c>
      <c r="F21" s="64" t="s">
        <v>90</v>
      </c>
      <c r="G21" s="66"/>
    </row>
    <row r="22" spans="1:7" ht="15">
      <c r="A22" s="67">
        <v>1</v>
      </c>
      <c r="B22" s="68">
        <v>9706.25</v>
      </c>
      <c r="C22" s="68">
        <v>77184.84</v>
      </c>
      <c r="D22" s="68">
        <v>70570.75</v>
      </c>
      <c r="E22" s="68">
        <v>32929.68</v>
      </c>
      <c r="F22" s="68">
        <f>+B22+C22-D22</f>
        <v>16320.339999999997</v>
      </c>
      <c r="G22" s="69"/>
    </row>
    <row r="24" spans="1:5" ht="90">
      <c r="A24" s="64" t="s">
        <v>52</v>
      </c>
      <c r="B24" s="64" t="s">
        <v>56</v>
      </c>
      <c r="C24" s="64" t="s">
        <v>91</v>
      </c>
      <c r="D24" s="64" t="s">
        <v>55</v>
      </c>
      <c r="E24" s="64" t="s">
        <v>92</v>
      </c>
    </row>
    <row r="25" spans="1:5" ht="15">
      <c r="A25" s="70">
        <v>1</v>
      </c>
      <c r="B25" s="71">
        <v>-162095.12</v>
      </c>
      <c r="C25" s="71">
        <f>+D22+E22</f>
        <v>103500.43</v>
      </c>
      <c r="D25" s="71">
        <v>178202</v>
      </c>
      <c r="E25" s="71">
        <f>+B25+C25-D25</f>
        <v>-236796.69</v>
      </c>
    </row>
    <row r="26" spans="1:5" ht="12.75">
      <c r="A26" s="37"/>
      <c r="B26" s="37"/>
      <c r="C26" s="72"/>
      <c r="D26" s="72"/>
      <c r="E26" s="34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2011-03-25T07:31:08Z</dcterms:created>
  <dcterms:modified xsi:type="dcterms:W3CDTF">2012-05-05T08:46:35Z</dcterms:modified>
  <cp:category/>
  <cp:version/>
  <cp:contentType/>
  <cp:contentStatus/>
</cp:coreProperties>
</file>