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<sst xmlns="http://schemas.openxmlformats.org/spreadsheetml/2006/main" count="116" uniqueCount="105">
  <si>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</si>
  <si>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</si>
  <si>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</si>
  <si>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</si>
  <si>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</si>
  <si>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</si>
  <si>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</si>
  <si>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</si>
  <si>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</si>
  <si>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</si>
  <si>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</si>
  <si>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</si>
  <si>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</si>
  <si>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</si>
  <si>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</si>
  <si>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</si>
  <si>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</si>
  <si>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</si>
  <si>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</si>
  <si>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</si>
  <si>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</si>
  <si>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</si>
  <si>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</si>
  <si>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</si>
  <si>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</si>
  <si>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</si>
  <si>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</si>
  <si>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</si>
  <si>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</si>
  <si>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ООО "СЗЛК"</t>
  </si>
  <si>
    <t>ОАО "Экотранс"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</si>
  <si>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</si>
  <si>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</si>
  <si>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</si>
  <si>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</si>
  <si>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</si>
  <si>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</si>
  <si>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</si>
  <si>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</si>
  <si>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</si>
  <si>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</si>
  <si>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</si>
  <si>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</si>
  <si>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</si>
  <si>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</si>
  <si>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</si>
  <si>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</si>
  <si>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</si>
  <si>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</si>
  <si>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</si>
  <si>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</si>
  <si>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</si>
  <si>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</si>
  <si>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</si>
  <si>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</si>
  <si>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</si>
  <si>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</si>
  <si>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</si>
  <si>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</si>
  <si>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</si>
  <si>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</si>
  <si>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</si>
  <si>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</si>
  <si>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</si>
  <si>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  по ул. Молодцова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</si>
  <si>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</si>
  <si>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</si>
  <si>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</si>
  <si>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</si>
  <si>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</si>
  <si>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Н/2008-4 от 01.05.2008г.</t>
  </si>
  <si>
    <t xml:space="preserve"> ООО"Технострой-3"</t>
  </si>
  <si>
    <t xml:space="preserve">Поступило от ООО "СЗЛК" за управление и содержание общедомового имущества, и за сбор ТБО 8552.37 руб. </t>
  </si>
  <si>
    <t xml:space="preserve">Поступило от ОАО "Экотранс" за управление и содержание общедомового имущества, и за сбор ТБО 8475.81 руб. </t>
  </si>
  <si>
    <t>Общая задолженность по дому  на 01.01.2012г.</t>
  </si>
  <si>
    <t>№ 1 по ул. Молодцова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</si>
  <si>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</si>
  <si>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</si>
  <si>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</si>
  <si>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521.76 </t>
    </r>
    <r>
      <rPr>
        <sz val="10"/>
        <rFont val="Arial Cyr"/>
        <family val="0"/>
      </rPr>
      <t>тыс.рублей, в том числе:</t>
    </r>
  </si>
  <si>
    <t>очистка подъезда от КГО - 2.00 т.р.</t>
  </si>
  <si>
    <t>очистка козырьков от снега - 0.81 т.р.</t>
  </si>
  <si>
    <t>уборка чердака, подвала, кровли от ТБО и КГО - 14.34 т.р.</t>
  </si>
  <si>
    <t>окраска скамеек, ограждений, входных дверей, мусоропроводных камер - 5.09 т.р.</t>
  </si>
  <si>
    <t>замена выпуска канализации - 70.27 т.р.</t>
  </si>
  <si>
    <t>замена стояков - 351.29 т.р.</t>
  </si>
  <si>
    <t>смена труб, кранов, задвижек, счетчика - 43.23 т.р.</t>
  </si>
  <si>
    <t>установка скамеек, метал.двери, шиберов, ремонт мусорных клапанов - 10.99 т.р.</t>
  </si>
  <si>
    <t>ремонт кровли, лестниц, установка замка, смена стекол - 16.97 т.р.</t>
  </si>
  <si>
    <t>прочее - 6.77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</si>
  <si>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Молодцова, д. 1</t>
  </si>
  <si>
    <t>281 м.п.</t>
  </si>
  <si>
    <t>замена трубопровода ГВС</t>
  </si>
  <si>
    <t>298.2 м.п.</t>
  </si>
  <si>
    <t>ремонт лифтового оборудования</t>
  </si>
  <si>
    <t>подъезд №3</t>
  </si>
  <si>
    <t>замена тупиковой системы ГВС</t>
  </si>
  <si>
    <t>1247 м.п.</t>
  </si>
  <si>
    <t>изоляция трубопроводов ЦО и ГВС</t>
  </si>
  <si>
    <t>2731.5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</si>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</sst>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9" fillId="0" borderId="30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2" fontId="43" fillId="0" borderId="3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21.00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2" t="s">
        <v>1</v>
      </c>
      <c r="D5" s="82"/>
      <c r="E5" s="82"/>
      <c r="F5" s="82"/>
      <c r="G5" s="82"/>
      <c r="H5" s="82"/>
      <c r="I5" s="82"/>
    </row>
    <row r="6" spans="3:9" ht="12.75">
      <c r="C6" s="83" t="s">
        <v>2</v>
      </c>
      <c r="D6" s="83"/>
      <c r="E6" s="83"/>
      <c r="F6" s="83"/>
      <c r="G6" s="83"/>
      <c r="H6" s="83"/>
      <c r="I6" s="83"/>
    </row>
    <row r="7" spans="3:9" ht="12.75">
      <c r="C7" s="83" t="s">
        <v>64</v>
      </c>
      <c r="D7" s="83"/>
      <c r="E7" s="83"/>
      <c r="F7" s="83"/>
      <c r="G7" s="83"/>
      <c r="H7" s="83"/>
      <c r="I7" s="83"/>
    </row>
    <row r="8" spans="3:9" ht="6" customHeight="1" thickBot="1">
      <c r="C8" s="84"/>
      <c r="D8" s="84"/>
      <c r="E8" s="84"/>
      <c r="F8" s="84"/>
      <c r="G8" s="84"/>
      <c r="H8" s="84"/>
      <c r="I8" s="84"/>
    </row>
    <row r="9" spans="3:9" ht="50.25" customHeight="1" thickBot="1">
      <c r="C9" s="9" t="s">
        <v>3</v>
      </c>
      <c r="D9" s="10" t="s">
        <v>65</v>
      </c>
      <c r="E9" s="11" t="s">
        <v>66</v>
      </c>
      <c r="F9" s="11" t="s">
        <v>67</v>
      </c>
      <c r="G9" s="11" t="s">
        <v>4</v>
      </c>
      <c r="H9" s="11" t="s">
        <v>68</v>
      </c>
      <c r="I9" s="10" t="s">
        <v>5</v>
      </c>
    </row>
    <row r="10" spans="3:9" ht="13.5" customHeight="1" thickBot="1">
      <c r="C10" s="85" t="s">
        <v>6</v>
      </c>
      <c r="D10" s="79"/>
      <c r="E10" s="79"/>
      <c r="F10" s="79"/>
      <c r="G10" s="79"/>
      <c r="H10" s="79"/>
      <c r="I10" s="86"/>
    </row>
    <row r="11" spans="3:9" ht="13.5" customHeight="1" thickBot="1">
      <c r="C11" s="12" t="s">
        <v>7</v>
      </c>
      <c r="D11" s="13">
        <v>248938.25000000093</v>
      </c>
      <c r="E11" s="14">
        <f>1350360.08-208.31+2700581.03+208.31</f>
        <v>4050941.11</v>
      </c>
      <c r="F11" s="14">
        <f>2816975.78+1167280.89</f>
        <v>3984256.67</v>
      </c>
      <c r="G11" s="14">
        <f>+E11</f>
        <v>4050941.11</v>
      </c>
      <c r="H11" s="14">
        <f>+D11+E11-F11</f>
        <v>315622.69000000134</v>
      </c>
      <c r="I11" s="78" t="s">
        <v>69</v>
      </c>
    </row>
    <row r="12" spans="3:9" ht="13.5" customHeight="1" thickBot="1">
      <c r="C12" s="12" t="s">
        <v>8</v>
      </c>
      <c r="D12" s="13">
        <v>141654.86999999988</v>
      </c>
      <c r="E12" s="15">
        <f>725961.22-34030.46+709928.61-4892.61</f>
        <v>1396966.76</v>
      </c>
      <c r="F12" s="15">
        <f>603736.67+774979.04</f>
        <v>1378715.71</v>
      </c>
      <c r="G12" s="14">
        <f>+E12</f>
        <v>1396966.76</v>
      </c>
      <c r="H12" s="14">
        <f>+D12+E12-F12</f>
        <v>159905.91999999993</v>
      </c>
      <c r="I12" s="91"/>
    </row>
    <row r="13" spans="3:9" ht="13.5" customHeight="1" thickBot="1">
      <c r="C13" s="12" t="s">
        <v>9</v>
      </c>
      <c r="D13" s="13">
        <v>68989.64000000001</v>
      </c>
      <c r="E13" s="15">
        <f>333157.4-5953.81+523876.86-24556.75</f>
        <v>826523.7</v>
      </c>
      <c r="F13" s="15">
        <f>445079.81+362059.79</f>
        <v>807139.6</v>
      </c>
      <c r="G13" s="14">
        <f>+E13</f>
        <v>826523.7</v>
      </c>
      <c r="H13" s="14">
        <f>+D13+E13-F13</f>
        <v>88373.73999999999</v>
      </c>
      <c r="I13" s="91"/>
    </row>
    <row r="14" spans="3:9" ht="13.5" customHeight="1" thickBot="1">
      <c r="C14" s="12" t="s">
        <v>10</v>
      </c>
      <c r="D14" s="13">
        <v>37425.65000000002</v>
      </c>
      <c r="E14" s="15">
        <f>93489.39-4377.22+176468.19-8486.45+112251.32-1805.45+84292.68-134.04</f>
        <v>451698.42</v>
      </c>
      <c r="F14" s="15">
        <f>90929.23+122033.7+150439.42+77730.22</f>
        <v>441132.56999999995</v>
      </c>
      <c r="G14" s="14">
        <f>+E14</f>
        <v>451698.42</v>
      </c>
      <c r="H14" s="14">
        <f>+D14+E14-F14</f>
        <v>47991.50000000006</v>
      </c>
      <c r="I14" s="92"/>
    </row>
    <row r="15" spans="3:9" ht="13.5" customHeight="1" thickBot="1">
      <c r="C15" s="12" t="s">
        <v>11</v>
      </c>
      <c r="D15" s="16">
        <f>SUM(D11:D14)</f>
        <v>497008.41000000085</v>
      </c>
      <c r="E15" s="16">
        <f>SUM(E11:E14)</f>
        <v>6726129.99</v>
      </c>
      <c r="F15" s="16">
        <f>SUM(F11:F14)</f>
        <v>6611244.55</v>
      </c>
      <c r="G15" s="16">
        <f>SUM(G11:G14)</f>
        <v>6726129.99</v>
      </c>
      <c r="H15" s="16">
        <f>SUM(H11:H14)</f>
        <v>611893.8500000013</v>
      </c>
      <c r="I15" s="17"/>
    </row>
    <row r="16" spans="3:9" ht="13.5" customHeight="1" thickBot="1">
      <c r="C16" s="79" t="s">
        <v>12</v>
      </c>
      <c r="D16" s="79"/>
      <c r="E16" s="79"/>
      <c r="F16" s="79"/>
      <c r="G16" s="79"/>
      <c r="H16" s="79"/>
      <c r="I16" s="79"/>
    </row>
    <row r="17" spans="3:9" ht="54" customHeight="1" thickBot="1">
      <c r="C17" s="18" t="s">
        <v>3</v>
      </c>
      <c r="D17" s="10" t="s">
        <v>65</v>
      </c>
      <c r="E17" s="11" t="s">
        <v>66</v>
      </c>
      <c r="F17" s="11" t="s">
        <v>67</v>
      </c>
      <c r="G17" s="11" t="s">
        <v>4</v>
      </c>
      <c r="H17" s="11" t="s">
        <v>68</v>
      </c>
      <c r="I17" s="19" t="s">
        <v>13</v>
      </c>
    </row>
    <row r="18" spans="3:9" ht="17.25" customHeight="1" thickBot="1">
      <c r="C18" s="9" t="s">
        <v>14</v>
      </c>
      <c r="D18" s="20">
        <v>153747.18999999994</v>
      </c>
      <c r="E18" s="21">
        <v>2530868.48</v>
      </c>
      <c r="F18" s="21">
        <v>2485844.96</v>
      </c>
      <c r="G18" s="14">
        <f>+E18</f>
        <v>2530868.48</v>
      </c>
      <c r="H18" s="21">
        <f aca="true" t="shared" si="0" ref="H18:H24">+D18+E18-F18</f>
        <v>198770.70999999996</v>
      </c>
      <c r="I18" s="93" t="s">
        <v>70</v>
      </c>
    </row>
    <row r="19" spans="3:9" ht="18.75" customHeight="1" thickBot="1">
      <c r="C19" s="12" t="s">
        <v>15</v>
      </c>
      <c r="D19" s="13">
        <v>55086.429999999935</v>
      </c>
      <c r="E19" s="14">
        <v>401235.26</v>
      </c>
      <c r="F19" s="14">
        <v>416262.67</v>
      </c>
      <c r="G19" s="14">
        <v>521758.15</v>
      </c>
      <c r="H19" s="21">
        <f t="shared" si="0"/>
        <v>40059.01999999996</v>
      </c>
      <c r="I19" s="80"/>
    </row>
    <row r="20" spans="3:9" ht="13.5" customHeight="1" thickBot="1">
      <c r="C20" s="18" t="s">
        <v>16</v>
      </c>
      <c r="D20" s="22">
        <v>41707.09999999998</v>
      </c>
      <c r="E20" s="14">
        <v>687411.06</v>
      </c>
      <c r="F20" s="14">
        <v>687657.87</v>
      </c>
      <c r="G20" s="14">
        <v>1283592</v>
      </c>
      <c r="H20" s="21">
        <f t="shared" si="0"/>
        <v>41460.29000000004</v>
      </c>
      <c r="I20" s="23"/>
    </row>
    <row r="21" spans="3:9" ht="22.5" customHeight="1" thickBot="1">
      <c r="C21" s="12" t="s">
        <v>17</v>
      </c>
      <c r="D21" s="13">
        <v>24457.869999999995</v>
      </c>
      <c r="E21" s="14">
        <f>348421.49+35.55</f>
        <v>348457.04</v>
      </c>
      <c r="F21" s="14">
        <v>344750.47</v>
      </c>
      <c r="G21" s="14">
        <f>+E21</f>
        <v>348457.04</v>
      </c>
      <c r="H21" s="21">
        <f t="shared" si="0"/>
        <v>28164.440000000002</v>
      </c>
      <c r="I21" s="23" t="s">
        <v>18</v>
      </c>
    </row>
    <row r="22" spans="3:9" ht="13.5" customHeight="1" thickBot="1">
      <c r="C22" s="12" t="s">
        <v>19</v>
      </c>
      <c r="D22" s="13">
        <v>34788.51000000001</v>
      </c>
      <c r="E22" s="14">
        <v>521605.9</v>
      </c>
      <c r="F22" s="14">
        <v>515514.13</v>
      </c>
      <c r="G22" s="14">
        <f>+E22</f>
        <v>521605.9</v>
      </c>
      <c r="H22" s="21">
        <f t="shared" si="0"/>
        <v>40880.28000000003</v>
      </c>
      <c r="I22" s="23" t="s">
        <v>20</v>
      </c>
    </row>
    <row r="23" spans="3:9" ht="13.5" customHeight="1" thickBot="1">
      <c r="C23" s="12" t="s">
        <v>21</v>
      </c>
      <c r="D23" s="13">
        <v>2065.7099999999955</v>
      </c>
      <c r="E23" s="15">
        <v>29324.48</v>
      </c>
      <c r="F23" s="15">
        <v>29028.78</v>
      </c>
      <c r="G23" s="14">
        <f>+E23</f>
        <v>29324.48</v>
      </c>
      <c r="H23" s="21">
        <f t="shared" si="0"/>
        <v>2361.409999999996</v>
      </c>
      <c r="I23" s="94" t="s">
        <v>22</v>
      </c>
    </row>
    <row r="24" spans="3:9" ht="13.5" customHeight="1" thickBot="1">
      <c r="C24" s="18" t="s">
        <v>23</v>
      </c>
      <c r="D24" s="13">
        <v>20892.890000000014</v>
      </c>
      <c r="E24" s="15">
        <f>343117.92-0.47</f>
        <v>343117.45</v>
      </c>
      <c r="F24" s="15">
        <v>336745.39</v>
      </c>
      <c r="G24" s="14">
        <f>+E24</f>
        <v>343117.45</v>
      </c>
      <c r="H24" s="21">
        <f t="shared" si="0"/>
        <v>27264.95000000001</v>
      </c>
      <c r="I24" s="23"/>
    </row>
    <row r="25" spans="3:9" ht="13.5" customHeight="1" thickBot="1">
      <c r="C25" s="12" t="s">
        <v>24</v>
      </c>
      <c r="D25" s="13">
        <v>0</v>
      </c>
      <c r="E25" s="15">
        <v>108024.85</v>
      </c>
      <c r="F25" s="15">
        <v>101106.61</v>
      </c>
      <c r="G25" s="14">
        <f>+E25</f>
        <v>108024.85</v>
      </c>
      <c r="H25" s="21">
        <f>+D25+E25-F25</f>
        <v>6918.240000000005</v>
      </c>
      <c r="I25" s="94" t="s">
        <v>71</v>
      </c>
    </row>
    <row r="26" spans="3:9" s="25" customFormat="1" ht="13.5" customHeight="1" thickBot="1">
      <c r="C26" s="12" t="s">
        <v>11</v>
      </c>
      <c r="D26" s="16">
        <f>SUM(D18:D25)</f>
        <v>332745.6999999999</v>
      </c>
      <c r="E26" s="16">
        <f>SUM(E18:E25)</f>
        <v>4970044.5200000005</v>
      </c>
      <c r="F26" s="16">
        <f>SUM(F18:F25)</f>
        <v>4916910.88</v>
      </c>
      <c r="G26" s="16">
        <f>SUM(G18:G25)</f>
        <v>5686748.350000001</v>
      </c>
      <c r="H26" s="16">
        <f>SUM(H18:H25)</f>
        <v>385879.33999999997</v>
      </c>
      <c r="I26" s="24"/>
    </row>
    <row r="27" spans="3:9" ht="13.5" customHeight="1" thickBot="1">
      <c r="C27" s="81" t="s">
        <v>25</v>
      </c>
      <c r="D27" s="81"/>
      <c r="E27" s="81"/>
      <c r="F27" s="81"/>
      <c r="G27" s="81"/>
      <c r="H27" s="81"/>
      <c r="I27" s="81"/>
    </row>
    <row r="28" spans="3:9" ht="26.25" customHeight="1" thickBot="1">
      <c r="C28" s="27" t="s">
        <v>26</v>
      </c>
      <c r="D28" s="95" t="s">
        <v>27</v>
      </c>
      <c r="E28" s="96"/>
      <c r="F28" s="96"/>
      <c r="G28" s="96"/>
      <c r="H28" s="97"/>
      <c r="I28" s="26" t="s">
        <v>28</v>
      </c>
    </row>
    <row r="29" spans="3:9" ht="26.25" customHeight="1" thickBot="1">
      <c r="C29" s="27" t="s">
        <v>29</v>
      </c>
      <c r="D29" s="95" t="s">
        <v>72</v>
      </c>
      <c r="E29" s="96"/>
      <c r="F29" s="96"/>
      <c r="G29" s="96"/>
      <c r="H29" s="97"/>
      <c r="I29" s="28" t="s">
        <v>29</v>
      </c>
    </row>
    <row r="30" spans="3:9" ht="25.5" customHeight="1" thickBot="1">
      <c r="C30" s="27" t="s">
        <v>30</v>
      </c>
      <c r="D30" s="95" t="s">
        <v>73</v>
      </c>
      <c r="E30" s="96"/>
      <c r="F30" s="96"/>
      <c r="G30" s="96"/>
      <c r="H30" s="97"/>
      <c r="I30" s="28" t="s">
        <v>30</v>
      </c>
    </row>
    <row r="31" spans="3:8" ht="14.25" customHeight="1">
      <c r="C31" s="29" t="s">
        <v>74</v>
      </c>
      <c r="D31" s="29"/>
      <c r="E31" s="29"/>
      <c r="F31" s="29"/>
      <c r="G31" s="29"/>
      <c r="H31" s="30">
        <f>+H15+H26</f>
        <v>997773.1900000012</v>
      </c>
    </row>
  </sheetData>
  <sheetProtection/>
  <mergeCells count="12">
    <mergeCell ref="C5:I5"/>
    <mergeCell ref="C6:I6"/>
    <mergeCell ref="C7:I7"/>
    <mergeCell ref="C8:I8"/>
    <mergeCell ref="C10:I10"/>
    <mergeCell ref="I11:I14"/>
    <mergeCell ref="D30:H30"/>
    <mergeCell ref="C16:I16"/>
    <mergeCell ref="I18:I19"/>
    <mergeCell ref="C27:I27"/>
    <mergeCell ref="D28:H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98" t="s">
        <v>31</v>
      </c>
      <c r="B1" s="98"/>
      <c r="C1" s="98"/>
      <c r="D1" s="98"/>
      <c r="E1" s="98"/>
      <c r="F1" s="98"/>
      <c r="G1" s="98"/>
      <c r="H1" s="98"/>
      <c r="I1" s="98"/>
    </row>
    <row r="2" spans="1:9" ht="12.75">
      <c r="A2" s="98" t="s">
        <v>32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98" t="s">
        <v>75</v>
      </c>
      <c r="B3" s="98"/>
      <c r="C3" s="98"/>
      <c r="D3" s="98"/>
      <c r="E3" s="98"/>
      <c r="F3" s="98"/>
      <c r="G3" s="98"/>
      <c r="H3" s="98"/>
      <c r="I3" s="98"/>
    </row>
    <row r="4" spans="1:9" ht="51">
      <c r="A4" s="99" t="s">
        <v>33</v>
      </c>
      <c r="B4" s="100" t="s">
        <v>76</v>
      </c>
      <c r="C4" s="100" t="s">
        <v>77</v>
      </c>
      <c r="D4" s="100" t="s">
        <v>34</v>
      </c>
      <c r="E4" s="100" t="s">
        <v>35</v>
      </c>
      <c r="F4" s="100" t="s">
        <v>36</v>
      </c>
      <c r="G4" s="100" t="s">
        <v>37</v>
      </c>
      <c r="H4" s="100" t="s">
        <v>78</v>
      </c>
      <c r="I4" s="99" t="s">
        <v>38</v>
      </c>
    </row>
    <row r="5" spans="1:9" ht="15">
      <c r="A5" s="101" t="s">
        <v>39</v>
      </c>
      <c r="B5" s="101">
        <v>-162.79999999999998</v>
      </c>
      <c r="C5" s="102">
        <v>-161.49522</v>
      </c>
      <c r="D5" s="102">
        <v>401.23526</v>
      </c>
      <c r="E5" s="102">
        <v>416.26267</v>
      </c>
      <c r="F5" s="102">
        <v>23.50818</v>
      </c>
      <c r="G5" s="102">
        <v>521.75815</v>
      </c>
      <c r="H5" s="102">
        <v>40.05902</v>
      </c>
      <c r="I5" s="102">
        <f>B5+D5+F5-G5</f>
        <v>-259.81471</v>
      </c>
    </row>
    <row r="7" ht="1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7" t="s">
        <v>90</v>
      </c>
      <c r="B1" s="87"/>
      <c r="C1" s="87"/>
      <c r="D1" s="87"/>
      <c r="E1" s="87"/>
      <c r="F1" s="87"/>
      <c r="G1" s="87"/>
      <c r="H1" s="32"/>
    </row>
    <row r="2" spans="1:7" ht="29.25" customHeight="1" thickBot="1">
      <c r="A2" s="88"/>
      <c r="B2" s="88"/>
      <c r="C2" s="88"/>
      <c r="D2" s="88"/>
      <c r="E2" s="88"/>
      <c r="F2" s="88"/>
      <c r="G2" s="88"/>
    </row>
    <row r="3" spans="1:8" ht="13.5" thickBot="1">
      <c r="A3" s="33"/>
      <c r="B3" s="34"/>
      <c r="C3" s="35"/>
      <c r="D3" s="34"/>
      <c r="E3" s="34"/>
      <c r="F3" s="89" t="s">
        <v>40</v>
      </c>
      <c r="G3" s="90"/>
      <c r="H3" s="34"/>
    </row>
    <row r="4" spans="1:8" ht="12.75">
      <c r="A4" s="36" t="s">
        <v>41</v>
      </c>
      <c r="B4" s="37" t="s">
        <v>42</v>
      </c>
      <c r="C4" s="38" t="s">
        <v>43</v>
      </c>
      <c r="D4" s="37" t="s">
        <v>44</v>
      </c>
      <c r="E4" s="39" t="s">
        <v>45</v>
      </c>
      <c r="F4" s="39"/>
      <c r="G4" s="39"/>
      <c r="H4" s="39" t="s">
        <v>46</v>
      </c>
    </row>
    <row r="5" spans="1:8" ht="12.75">
      <c r="A5" s="36" t="s">
        <v>47</v>
      </c>
      <c r="B5" s="37"/>
      <c r="C5" s="38"/>
      <c r="D5" s="37" t="s">
        <v>48</v>
      </c>
      <c r="E5" s="37" t="s">
        <v>49</v>
      </c>
      <c r="F5" s="37" t="s">
        <v>50</v>
      </c>
      <c r="G5" s="37" t="s">
        <v>51</v>
      </c>
      <c r="H5" s="37"/>
    </row>
    <row r="6" spans="1:8" ht="12.75">
      <c r="A6" s="36"/>
      <c r="B6" s="37"/>
      <c r="C6" s="38"/>
      <c r="D6" s="37" t="s">
        <v>52</v>
      </c>
      <c r="E6" s="37"/>
      <c r="F6" s="37" t="s">
        <v>53</v>
      </c>
      <c r="G6" s="37" t="s">
        <v>54</v>
      </c>
      <c r="H6" s="40"/>
    </row>
    <row r="7" spans="1:8" ht="12.75">
      <c r="A7" s="41"/>
      <c r="B7" s="40"/>
      <c r="C7" s="42"/>
      <c r="D7" s="40"/>
      <c r="E7" s="40"/>
      <c r="F7" s="40"/>
      <c r="G7" s="37" t="s">
        <v>55</v>
      </c>
      <c r="H7" s="40"/>
    </row>
    <row r="8" spans="1:8" ht="13.5" thickBot="1">
      <c r="A8" s="43"/>
      <c r="B8" s="44"/>
      <c r="C8" s="45"/>
      <c r="D8" s="44"/>
      <c r="E8" s="44"/>
      <c r="F8" s="44"/>
      <c r="G8" s="44"/>
      <c r="H8" s="44"/>
    </row>
    <row r="9" spans="1:8" ht="9.75" customHeight="1">
      <c r="A9" s="34"/>
      <c r="B9" s="46"/>
      <c r="C9" s="35"/>
      <c r="D9" s="34"/>
      <c r="E9" s="46"/>
      <c r="F9" s="46"/>
      <c r="G9" s="46"/>
      <c r="H9" s="46"/>
    </row>
    <row r="10" spans="1:8" ht="12.75">
      <c r="A10" s="37">
        <v>1</v>
      </c>
      <c r="B10" s="47" t="s">
        <v>56</v>
      </c>
      <c r="C10" s="36" t="s">
        <v>57</v>
      </c>
      <c r="D10" s="37" t="s">
        <v>91</v>
      </c>
      <c r="E10" s="48">
        <v>162.98</v>
      </c>
      <c r="F10" s="49">
        <v>162.98</v>
      </c>
      <c r="G10" s="49">
        <f>+E10-F10</f>
        <v>0</v>
      </c>
      <c r="H10" s="50"/>
    </row>
    <row r="11" spans="1:8" ht="12.75">
      <c r="A11" s="37"/>
      <c r="B11" s="47"/>
      <c r="C11" s="36" t="s">
        <v>92</v>
      </c>
      <c r="D11" s="37" t="s">
        <v>93</v>
      </c>
      <c r="E11" s="49">
        <v>872.575</v>
      </c>
      <c r="F11" s="49">
        <v>872.575</v>
      </c>
      <c r="G11" s="49">
        <f>+E11-F11</f>
        <v>0</v>
      </c>
      <c r="H11" s="50"/>
    </row>
    <row r="12" spans="1:8" ht="12.75">
      <c r="A12" s="37"/>
      <c r="B12" s="47"/>
      <c r="C12" s="36" t="s">
        <v>94</v>
      </c>
      <c r="D12" s="37" t="s">
        <v>95</v>
      </c>
      <c r="E12" s="49">
        <v>195.168</v>
      </c>
      <c r="F12" s="49">
        <v>97.584</v>
      </c>
      <c r="G12" s="49">
        <f>+E12-F12</f>
        <v>97.584</v>
      </c>
      <c r="H12" s="50"/>
    </row>
    <row r="13" spans="1:8" ht="12.75">
      <c r="A13" s="37"/>
      <c r="B13" s="47"/>
      <c r="C13" s="38" t="s">
        <v>96</v>
      </c>
      <c r="D13" s="37" t="s">
        <v>97</v>
      </c>
      <c r="E13" s="48">
        <v>2149.421</v>
      </c>
      <c r="F13" s="49">
        <v>107.753</v>
      </c>
      <c r="G13" s="49">
        <f>+E13-F13</f>
        <v>2041.668</v>
      </c>
      <c r="H13" s="50"/>
    </row>
    <row r="14" spans="1:8" ht="12.75">
      <c r="A14" s="37"/>
      <c r="B14" s="47"/>
      <c r="C14" s="38" t="s">
        <v>98</v>
      </c>
      <c r="D14" s="37" t="s">
        <v>99</v>
      </c>
      <c r="E14" s="49">
        <v>854</v>
      </c>
      <c r="F14" s="49">
        <v>42.7</v>
      </c>
      <c r="G14" s="49">
        <f>+E14-F14</f>
        <v>811.3</v>
      </c>
      <c r="H14" s="50"/>
    </row>
    <row r="15" spans="1:8" ht="9" customHeight="1">
      <c r="A15" s="37"/>
      <c r="B15" s="47"/>
      <c r="C15" s="38"/>
      <c r="D15" s="37"/>
      <c r="E15" s="51"/>
      <c r="F15" s="52"/>
      <c r="G15" s="49"/>
      <c r="H15" s="53"/>
    </row>
    <row r="16" spans="1:8" ht="12.75">
      <c r="A16" s="37"/>
      <c r="B16" s="47"/>
      <c r="C16" s="54" t="s">
        <v>58</v>
      </c>
      <c r="D16" s="55"/>
      <c r="E16" s="56">
        <f>SUM(E10:E15)</f>
        <v>4234.144</v>
      </c>
      <c r="F16" s="56">
        <f>SUM(F10:F15)</f>
        <v>1283.592</v>
      </c>
      <c r="G16" s="56">
        <f>SUM(G10:G15)</f>
        <v>2950.5519999999997</v>
      </c>
      <c r="H16" s="50"/>
    </row>
    <row r="17" spans="1:8" ht="13.5" thickBot="1">
      <c r="A17" s="57"/>
      <c r="B17" s="58"/>
      <c r="C17" s="59"/>
      <c r="D17" s="60"/>
      <c r="E17" s="51"/>
      <c r="F17" s="51"/>
      <c r="G17" s="51"/>
      <c r="H17" s="53"/>
    </row>
    <row r="18" spans="1:8" ht="12.75">
      <c r="A18" s="34"/>
      <c r="B18" s="46"/>
      <c r="C18" s="61"/>
      <c r="D18" s="61"/>
      <c r="E18" s="62"/>
      <c r="F18" s="62"/>
      <c r="G18" s="62"/>
      <c r="H18" s="61"/>
    </row>
    <row r="19" spans="1:8" ht="12.75">
      <c r="A19" s="40"/>
      <c r="B19" s="63" t="s">
        <v>11</v>
      </c>
      <c r="C19" s="64"/>
      <c r="D19" s="64"/>
      <c r="E19" s="65">
        <f>E16</f>
        <v>4234.144</v>
      </c>
      <c r="F19" s="65">
        <f>F16</f>
        <v>1283.592</v>
      </c>
      <c r="G19" s="65">
        <f>G16</f>
        <v>2950.5519999999997</v>
      </c>
      <c r="H19" s="65">
        <f>H16</f>
        <v>0</v>
      </c>
    </row>
    <row r="20" spans="1:8" ht="13.5" thickBot="1">
      <c r="A20" s="44"/>
      <c r="B20" s="66"/>
      <c r="C20" s="67"/>
      <c r="D20" s="67"/>
      <c r="E20" s="68"/>
      <c r="F20" s="68"/>
      <c r="G20" s="68"/>
      <c r="H20" s="68"/>
    </row>
    <row r="21" spans="1:8" ht="12.75">
      <c r="A21" s="42"/>
      <c r="B21" s="42"/>
      <c r="C21" s="69"/>
      <c r="D21" s="69"/>
      <c r="E21" s="38"/>
      <c r="F21" s="38"/>
      <c r="G21" s="38"/>
      <c r="H21" s="38"/>
    </row>
    <row r="22" spans="1:8" ht="62.25" customHeight="1">
      <c r="A22" s="70" t="s">
        <v>59</v>
      </c>
      <c r="B22" s="70" t="s">
        <v>61</v>
      </c>
      <c r="C22" s="70" t="s">
        <v>100</v>
      </c>
      <c r="D22" s="70" t="s">
        <v>101</v>
      </c>
      <c r="E22" s="71" t="s">
        <v>60</v>
      </c>
      <c r="F22" s="70" t="s">
        <v>102</v>
      </c>
      <c r="G22" s="72"/>
      <c r="H22" s="38"/>
    </row>
    <row r="23" spans="1:8" ht="15">
      <c r="A23" s="73">
        <v>1</v>
      </c>
      <c r="B23" s="74">
        <v>41707.09999999998</v>
      </c>
      <c r="C23" s="74">
        <v>687411.06</v>
      </c>
      <c r="D23" s="74">
        <v>687657.87</v>
      </c>
      <c r="E23" s="74">
        <v>98166.33</v>
      </c>
      <c r="F23" s="74">
        <f>+B23+C23-D23</f>
        <v>41460.29000000004</v>
      </c>
      <c r="G23" s="75"/>
      <c r="H23" s="38"/>
    </row>
    <row r="25" spans="1:5" ht="90">
      <c r="A25" s="70" t="s">
        <v>59</v>
      </c>
      <c r="B25" s="70" t="s">
        <v>63</v>
      </c>
      <c r="C25" s="70" t="s">
        <v>103</v>
      </c>
      <c r="D25" s="70" t="s">
        <v>62</v>
      </c>
      <c r="E25" s="70" t="s">
        <v>104</v>
      </c>
    </row>
    <row r="26" spans="1:5" ht="15">
      <c r="A26" s="76">
        <v>1</v>
      </c>
      <c r="B26" s="77">
        <v>133457.87</v>
      </c>
      <c r="C26" s="77">
        <f>+D23+E23</f>
        <v>785824.2</v>
      </c>
      <c r="D26" s="77">
        <v>1283592</v>
      </c>
      <c r="E26" s="77">
        <f>+B26+C26-D26</f>
        <v>-364309.93000000005</v>
      </c>
    </row>
    <row r="27" spans="1:5" ht="12.75">
      <c r="A27" s="42"/>
      <c r="B27" s="42"/>
      <c r="C27" s="69"/>
      <c r="D27" s="69"/>
      <c r="E27" s="3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2011-03-25T07:18:17Z</dcterms:created>
  <dcterms:modified xsi:type="dcterms:W3CDTF">2012-04-24T13:25:35Z</dcterms:modified>
  <cp:category/>
  <cp:version/>
  <cp:contentType/>
  <cp:contentStatus/>
</cp:coreProperties>
</file>