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<sst xmlns="http://schemas.openxmlformats.org/spreadsheetml/2006/main" count="107" uniqueCount="97">
  <si>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</si>
  <si>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</si>
  <si>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</si>
  <si>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</si>
  <si>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</si>
  <si>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</si>
  <si>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</si>
  <si>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</si>
  <si>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</si>
  <si>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</si>
  <si>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</si>
  <si>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</si>
  <si>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</si>
  <si>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</si>
  <si>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</si>
  <si>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</si>
  <si>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</si>
  <si>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</si>
  <si>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</si>
  <si>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</si>
  <si>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</si>
  <si>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</si>
  <si>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</si>
  <si>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</si>
  <si>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</si>
  <si>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</si>
  <si>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</si>
  <si>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</si>
  <si>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</si>
  <si>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</si>
  <si>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</si>
  <si>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</si>
  <si>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</si>
  <si>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</si>
  <si>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</si>
  <si>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</si>
  <si>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</si>
  <si>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</si>
  <si>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</si>
  <si>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</si>
  <si>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</si>
  <si>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</si>
  <si>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</si>
  <si>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</si>
  <si>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</si>
  <si>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</si>
  <si>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</si>
  <si>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</si>
  <si>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</si>
  <si>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</si>
  <si>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</si>
  <si>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</si>
  <si>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</si>
  <si>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2 шт.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</si>
  <si>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</si>
  <si>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</si>
  <si>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</si>
  <si>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</si>
  <si>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</si>
  <si>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</si>
  <si>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</si>
  <si>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</si>
  <si>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</si>
  <si>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</si>
  <si>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</si>
  <si>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</si>
  <si>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</si>
  <si>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</si>
  <si>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</si>
  <si>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</si>
  <si>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</si>
  <si>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</si>
  <si>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</si>
  <si>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</si>
  <si>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</si>
  <si>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</si>
  <si>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 xml:space="preserve">Поступило от ООО "Домашние сети" за размещение интернет оборудования 2160,00 руб. </t>
  </si>
  <si>
    <t>имущества жилого дома № 11  по ул. Молодцова с 01.07.2011г. по 31.12.2011г.</t>
  </si>
  <si>
    <t>ООО "Уют-Сервис", договор управления № Н/2011-97 от 01.07.2011г.</t>
  </si>
  <si>
    <t>№ 11 по ул. Молодцова с 01.07.2011г.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</si>
  <si>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265.68 </t>
    </r>
    <r>
      <rPr>
        <sz val="10"/>
        <rFont val="Arial Cyr"/>
        <family val="0"/>
      </rPr>
      <t>тыс.рублей, в том числе:</t>
    </r>
  </si>
  <si>
    <t>окраска ограждений, дверей, фасада - 4.63 т.р.</t>
  </si>
  <si>
    <t>ремонт отмостки - 237.34 т.р.</t>
  </si>
  <si>
    <t>смена крана, труб, утепелние трубопровода - 6.19 т.р.</t>
  </si>
  <si>
    <t>установка информационного стенда - 12.32 т.р.</t>
  </si>
  <si>
    <t>прочее - 5.20 т.р.</t>
  </si>
  <si>
    <t>Отчет о реализации программы капитального ремонта жилого фонда ООО "УЮТ-СЕРВИС" в соответствии с ФЗ № 185 за период с 01 сентября 2011г. по 31 декабря 2011г.  по адресу г.Сертолово, ул. Молодцова, д. 11</t>
  </si>
  <si>
    <t>ул.Молодцова, д.11</t>
  </si>
  <si>
    <t>37 м.п.</t>
  </si>
  <si>
    <t>ремонт лифтового оборудования</t>
  </si>
  <si>
    <t>подъезд №1-6</t>
  </si>
  <si>
    <t>замена розлива системы ЦО</t>
  </si>
  <si>
    <t>32 м.п., 8 задвижек</t>
  </si>
  <si>
    <t>установка т/о узлов учета теп/энергии</t>
  </si>
  <si>
    <t>изоляция трубопроводов ЦО и ГВС</t>
  </si>
  <si>
    <t>2132 м.п.</t>
  </si>
  <si>
    <t>замена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</si>
</sst>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77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3</v>
      </c>
      <c r="D9" s="10" t="s">
        <v>61</v>
      </c>
      <c r="E9" s="11" t="s">
        <v>62</v>
      </c>
      <c r="F9" s="11" t="s">
        <v>63</v>
      </c>
      <c r="G9" s="11" t="s">
        <v>4</v>
      </c>
      <c r="H9" s="11" t="s">
        <v>64</v>
      </c>
      <c r="I9" s="10" t="s">
        <v>5</v>
      </c>
    </row>
    <row r="10" spans="3:9" ht="13.5" customHeight="1" thickBot="1">
      <c r="C10" s="98" t="s">
        <v>6</v>
      </c>
      <c r="D10" s="85"/>
      <c r="E10" s="85"/>
      <c r="F10" s="85"/>
      <c r="G10" s="85"/>
      <c r="H10" s="85"/>
      <c r="I10" s="99"/>
    </row>
    <row r="11" spans="3:9" ht="13.5" customHeight="1" thickBot="1">
      <c r="C11" s="12" t="s">
        <v>7</v>
      </c>
      <c r="D11" s="13">
        <v>0</v>
      </c>
      <c r="E11" s="14">
        <f>1526375.55-98469.71</f>
        <v>1427905.84</v>
      </c>
      <c r="F11" s="14">
        <v>1243015.93</v>
      </c>
      <c r="G11" s="14">
        <f>+E11</f>
        <v>1427905.84</v>
      </c>
      <c r="H11" s="14">
        <f>+D11+E11-F11</f>
        <v>184889.91000000015</v>
      </c>
      <c r="I11" s="92" t="s">
        <v>65</v>
      </c>
    </row>
    <row r="12" spans="3:9" ht="13.5" customHeight="1" thickBot="1">
      <c r="C12" s="12" t="s">
        <v>8</v>
      </c>
      <c r="D12" s="13">
        <v>0</v>
      </c>
      <c r="E12" s="15">
        <f>640423.27-18844.85</f>
        <v>621578.42</v>
      </c>
      <c r="F12" s="15">
        <v>521047.98</v>
      </c>
      <c r="G12" s="14">
        <f>+E12</f>
        <v>621578.42</v>
      </c>
      <c r="H12" s="14">
        <f>+D12+E12-F12</f>
        <v>100530.44000000006</v>
      </c>
      <c r="I12" s="93"/>
    </row>
    <row r="13" spans="3:9" ht="13.5" customHeight="1" thickBot="1">
      <c r="C13" s="12" t="s">
        <v>9</v>
      </c>
      <c r="D13" s="13">
        <v>0</v>
      </c>
      <c r="E13" s="15">
        <f>324472.85-5488.86</f>
        <v>318983.99</v>
      </c>
      <c r="F13" s="15">
        <v>279446.77</v>
      </c>
      <c r="G13" s="14">
        <f>+E13</f>
        <v>318983.99</v>
      </c>
      <c r="H13" s="14">
        <f>+D13+E13-F13</f>
        <v>39537.21999999997</v>
      </c>
      <c r="I13" s="93"/>
    </row>
    <row r="14" spans="3:9" ht="13.5" customHeight="1" thickBot="1">
      <c r="C14" s="12" t="s">
        <v>10</v>
      </c>
      <c r="D14" s="13">
        <v>0</v>
      </c>
      <c r="E14" s="15">
        <f>109295.96-1858.49+82475.59-2438.06</f>
        <v>187475</v>
      </c>
      <c r="F14" s="15">
        <f>67102.09+94119.68</f>
        <v>161221.77</v>
      </c>
      <c r="G14" s="14">
        <f>+E14</f>
        <v>187475</v>
      </c>
      <c r="H14" s="14">
        <f>+D14+E14-F14</f>
        <v>26253.23000000001</v>
      </c>
      <c r="I14" s="94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2555943.25</v>
      </c>
      <c r="F15" s="16">
        <f>SUM(F11:F14)</f>
        <v>2204732.4499999997</v>
      </c>
      <c r="G15" s="16">
        <f>SUM(G11:G14)</f>
        <v>2555943.25</v>
      </c>
      <c r="H15" s="16">
        <f>SUM(H11:H14)</f>
        <v>351210.80000000016</v>
      </c>
      <c r="I15" s="12"/>
    </row>
    <row r="16" spans="3:9" ht="13.5" customHeight="1" thickBot="1">
      <c r="C16" s="85" t="s">
        <v>12</v>
      </c>
      <c r="D16" s="85"/>
      <c r="E16" s="85"/>
      <c r="F16" s="85"/>
      <c r="G16" s="85"/>
      <c r="H16" s="85"/>
      <c r="I16" s="85"/>
    </row>
    <row r="17" spans="3:9" ht="49.5" customHeight="1" thickBot="1">
      <c r="C17" s="17" t="s">
        <v>3</v>
      </c>
      <c r="D17" s="10" t="s">
        <v>61</v>
      </c>
      <c r="E17" s="11" t="s">
        <v>62</v>
      </c>
      <c r="F17" s="11" t="s">
        <v>63</v>
      </c>
      <c r="G17" s="11" t="s">
        <v>4</v>
      </c>
      <c r="H17" s="11" t="s">
        <v>64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f>1144332.12-1495.32</f>
        <v>1142836.8</v>
      </c>
      <c r="F18" s="20">
        <v>1018303.58</v>
      </c>
      <c r="G18" s="20">
        <f>+E18</f>
        <v>1142836.8</v>
      </c>
      <c r="H18" s="20">
        <f>+D18+E18-F18</f>
        <v>124533.22000000009</v>
      </c>
      <c r="I18" s="86" t="s">
        <v>78</v>
      </c>
    </row>
    <row r="19" spans="3:10" ht="18.75" customHeight="1" thickBot="1">
      <c r="C19" s="12" t="s">
        <v>15</v>
      </c>
      <c r="D19" s="13">
        <v>0</v>
      </c>
      <c r="E19" s="14">
        <v>181418.58</v>
      </c>
      <c r="F19" s="14">
        <v>161629.03</v>
      </c>
      <c r="G19" s="20">
        <v>265680.63</v>
      </c>
      <c r="H19" s="20">
        <f aca="true" t="shared" si="0" ref="H19:H24">+D19+E19-F19</f>
        <v>19789.54999999999</v>
      </c>
      <c r="I19" s="87"/>
      <c r="J19" s="21"/>
    </row>
    <row r="20" spans="3:9" ht="13.5" customHeight="1" thickBot="1">
      <c r="C20" s="17" t="s">
        <v>16</v>
      </c>
      <c r="D20" s="22">
        <v>0</v>
      </c>
      <c r="E20" s="14">
        <v>211043.65</v>
      </c>
      <c r="F20" s="14">
        <v>182307.21</v>
      </c>
      <c r="G20" s="20">
        <v>414438</v>
      </c>
      <c r="H20" s="20">
        <f t="shared" si="0"/>
        <v>28736.440000000002</v>
      </c>
      <c r="I20" s="23"/>
    </row>
    <row r="21" spans="3:9" ht="22.5" customHeight="1" thickBot="1">
      <c r="C21" s="12" t="s">
        <v>17</v>
      </c>
      <c r="D21" s="13">
        <v>0</v>
      </c>
      <c r="E21" s="14">
        <v>157471.2</v>
      </c>
      <c r="F21" s="14">
        <v>140633.86</v>
      </c>
      <c r="G21" s="20">
        <f>+E21</f>
        <v>157471.2</v>
      </c>
      <c r="H21" s="20">
        <f t="shared" si="0"/>
        <v>16837.340000000026</v>
      </c>
      <c r="I21" s="23" t="s">
        <v>18</v>
      </c>
    </row>
    <row r="22" spans="3:9" ht="13.5" customHeight="1" thickBot="1">
      <c r="C22" s="12" t="s">
        <v>19</v>
      </c>
      <c r="D22" s="13">
        <v>0</v>
      </c>
      <c r="E22" s="14">
        <v>235843.38</v>
      </c>
      <c r="F22" s="14">
        <v>210117.13</v>
      </c>
      <c r="G22" s="20">
        <f>+E22</f>
        <v>235843.38</v>
      </c>
      <c r="H22" s="20">
        <f t="shared" si="0"/>
        <v>25726.25</v>
      </c>
      <c r="I22" s="23" t="s">
        <v>20</v>
      </c>
    </row>
    <row r="23" spans="3:9" ht="13.5" customHeight="1" thickBot="1">
      <c r="C23" s="12" t="s">
        <v>21</v>
      </c>
      <c r="D23" s="13">
        <v>0</v>
      </c>
      <c r="E23" s="15">
        <v>11863.14</v>
      </c>
      <c r="F23" s="15">
        <v>10568.96</v>
      </c>
      <c r="G23" s="20">
        <f>+E23</f>
        <v>11863.14</v>
      </c>
      <c r="H23" s="20">
        <f t="shared" si="0"/>
        <v>1294.1800000000003</v>
      </c>
      <c r="I23" s="78" t="s">
        <v>22</v>
      </c>
    </row>
    <row r="24" spans="3:9" ht="13.5" customHeight="1" thickBot="1">
      <c r="C24" s="17" t="s">
        <v>23</v>
      </c>
      <c r="D24" s="13">
        <v>0</v>
      </c>
      <c r="E24" s="15">
        <f>138750.5-2954.52</f>
        <v>135795.98</v>
      </c>
      <c r="F24" s="15">
        <v>118458.73</v>
      </c>
      <c r="G24" s="20">
        <f>+E24</f>
        <v>135795.98</v>
      </c>
      <c r="H24" s="20">
        <f t="shared" si="0"/>
        <v>17337.250000000015</v>
      </c>
      <c r="I24" s="23"/>
    </row>
    <row r="25" spans="3:9" ht="13.5" customHeight="1" thickBot="1">
      <c r="C25" s="12" t="s">
        <v>24</v>
      </c>
      <c r="D25" s="84"/>
      <c r="E25" s="15"/>
      <c r="F25" s="15"/>
      <c r="G25" s="20">
        <f>+E25</f>
        <v>0</v>
      </c>
      <c r="H25" s="20">
        <f>+D25+E25-F25</f>
        <v>0</v>
      </c>
      <c r="I25" s="78" t="s">
        <v>66</v>
      </c>
    </row>
    <row r="26" spans="3:9" s="25" customFormat="1" ht="13.5" customHeight="1" thickBot="1">
      <c r="C26" s="12" t="s">
        <v>11</v>
      </c>
      <c r="D26" s="16">
        <f>SUM(D18:D25)</f>
        <v>0</v>
      </c>
      <c r="E26" s="16">
        <f>SUM(E18:E25)</f>
        <v>2076272.7299999997</v>
      </c>
      <c r="F26" s="16">
        <f>SUM(F18:F25)</f>
        <v>1842018.4999999995</v>
      </c>
      <c r="G26" s="16">
        <f>SUM(G18:G25)</f>
        <v>2363929.1300000004</v>
      </c>
      <c r="H26" s="16">
        <f>SUM(H18:H25)</f>
        <v>234254.2300000001</v>
      </c>
      <c r="I26" s="24"/>
    </row>
    <row r="27" spans="3:9" ht="13.5" customHeight="1" thickBot="1">
      <c r="C27" s="88" t="s">
        <v>25</v>
      </c>
      <c r="D27" s="88"/>
      <c r="E27" s="88"/>
      <c r="F27" s="88"/>
      <c r="G27" s="88"/>
      <c r="H27" s="88"/>
      <c r="I27" s="88"/>
    </row>
    <row r="28" spans="3:9" ht="24.75" customHeight="1" thickBot="1">
      <c r="C28" s="79" t="s">
        <v>26</v>
      </c>
      <c r="D28" s="89" t="s">
        <v>76</v>
      </c>
      <c r="E28" s="90"/>
      <c r="F28" s="90"/>
      <c r="G28" s="90"/>
      <c r="H28" s="91"/>
      <c r="I28" s="26" t="s">
        <v>27</v>
      </c>
    </row>
    <row r="29" spans="3:8" ht="17.25" customHeight="1">
      <c r="C29" s="27" t="s">
        <v>67</v>
      </c>
      <c r="D29" s="27"/>
      <c r="E29" s="27"/>
      <c r="F29" s="27"/>
      <c r="G29" s="27"/>
      <c r="H29" s="28">
        <f>+H15+H26</f>
        <v>585465.0300000003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100" t="s">
        <v>28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29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79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80" t="s">
        <v>30</v>
      </c>
      <c r="B4" s="81" t="s">
        <v>68</v>
      </c>
      <c r="C4" s="81" t="s">
        <v>69</v>
      </c>
      <c r="D4" s="81" t="s">
        <v>31</v>
      </c>
      <c r="E4" s="81" t="s">
        <v>32</v>
      </c>
      <c r="F4" s="81" t="s">
        <v>33</v>
      </c>
      <c r="G4" s="81" t="s">
        <v>34</v>
      </c>
      <c r="H4" s="81" t="s">
        <v>70</v>
      </c>
      <c r="I4" s="80" t="s">
        <v>35</v>
      </c>
    </row>
    <row r="5" spans="1:9" ht="15">
      <c r="A5" s="82" t="s">
        <v>36</v>
      </c>
      <c r="B5" s="83">
        <v>0</v>
      </c>
      <c r="C5" s="83">
        <v>0</v>
      </c>
      <c r="D5" s="83">
        <v>181.41858</v>
      </c>
      <c r="E5" s="83">
        <v>161.62903</v>
      </c>
      <c r="F5" s="83">
        <v>2.16</v>
      </c>
      <c r="G5" s="83">
        <v>265.68063</v>
      </c>
      <c r="H5" s="83">
        <v>19.78955</v>
      </c>
      <c r="I5" s="83">
        <f>B5+D5+F5-G5</f>
        <v>-82.10205000000002</v>
      </c>
    </row>
    <row r="7" ht="1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1" t="s">
        <v>86</v>
      </c>
      <c r="B1" s="101"/>
      <c r="C1" s="101"/>
      <c r="D1" s="101"/>
      <c r="E1" s="101"/>
      <c r="F1" s="101"/>
      <c r="G1" s="101"/>
      <c r="H1" s="30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8" ht="13.5" thickBot="1">
      <c r="A3" s="31"/>
      <c r="B3" s="32"/>
      <c r="C3" s="33"/>
      <c r="D3" s="32"/>
      <c r="E3" s="34"/>
      <c r="F3" s="103" t="s">
        <v>37</v>
      </c>
      <c r="G3" s="104"/>
      <c r="H3" s="32"/>
    </row>
    <row r="4" spans="1:8" ht="12.75">
      <c r="A4" s="35" t="s">
        <v>38</v>
      </c>
      <c r="B4" s="36" t="s">
        <v>39</v>
      </c>
      <c r="C4" s="37" t="s">
        <v>40</v>
      </c>
      <c r="D4" s="36" t="s">
        <v>41</v>
      </c>
      <c r="E4" s="38" t="s">
        <v>42</v>
      </c>
      <c r="F4" s="39"/>
      <c r="G4" s="39"/>
      <c r="H4" s="39" t="s">
        <v>43</v>
      </c>
    </row>
    <row r="5" spans="1:8" ht="12.75">
      <c r="A5" s="35" t="s">
        <v>44</v>
      </c>
      <c r="B5" s="36"/>
      <c r="C5" s="37"/>
      <c r="D5" s="36" t="s">
        <v>45</v>
      </c>
      <c r="E5" s="40" t="s">
        <v>46</v>
      </c>
      <c r="F5" s="36" t="s">
        <v>47</v>
      </c>
      <c r="G5" s="36" t="s">
        <v>48</v>
      </c>
      <c r="H5" s="36"/>
    </row>
    <row r="6" spans="1:8" ht="12.75">
      <c r="A6" s="35"/>
      <c r="B6" s="36"/>
      <c r="C6" s="37"/>
      <c r="D6" s="36" t="s">
        <v>49</v>
      </c>
      <c r="E6" s="41"/>
      <c r="F6" s="36" t="s">
        <v>50</v>
      </c>
      <c r="G6" s="36" t="s">
        <v>51</v>
      </c>
      <c r="H6" s="42"/>
    </row>
    <row r="7" spans="1:8" ht="12.75">
      <c r="A7" s="43"/>
      <c r="B7" s="42"/>
      <c r="C7" s="44"/>
      <c r="D7" s="42"/>
      <c r="E7" s="41"/>
      <c r="F7" s="42"/>
      <c r="G7" s="36" t="s">
        <v>52</v>
      </c>
      <c r="H7" s="42"/>
    </row>
    <row r="8" spans="1:8" ht="13.5" thickBot="1">
      <c r="A8" s="45"/>
      <c r="B8" s="46"/>
      <c r="C8" s="47"/>
      <c r="D8" s="46"/>
      <c r="E8" s="48"/>
      <c r="F8" s="46"/>
      <c r="G8" s="46"/>
      <c r="H8" s="46"/>
    </row>
    <row r="9" spans="1:8" ht="12.75">
      <c r="A9" s="32"/>
      <c r="B9" s="34"/>
      <c r="C9" s="31"/>
      <c r="D9" s="32"/>
      <c r="E9" s="34"/>
      <c r="F9" s="34"/>
      <c r="G9" s="34"/>
      <c r="H9" s="34"/>
    </row>
    <row r="10" spans="1:8" ht="12.75">
      <c r="A10" s="36">
        <v>1</v>
      </c>
      <c r="B10" s="41" t="s">
        <v>87</v>
      </c>
      <c r="C10" s="35" t="s">
        <v>54</v>
      </c>
      <c r="D10" s="36" t="s">
        <v>88</v>
      </c>
      <c r="E10" s="49">
        <v>37.018</v>
      </c>
      <c r="F10" s="50">
        <v>37.018</v>
      </c>
      <c r="G10" s="50">
        <f aca="true" t="shared" si="0" ref="G10:G15">+E10-F10</f>
        <v>0</v>
      </c>
      <c r="H10" s="40"/>
    </row>
    <row r="11" spans="1:8" ht="12.75">
      <c r="A11" s="36"/>
      <c r="B11" s="41"/>
      <c r="C11" s="35" t="s">
        <v>89</v>
      </c>
      <c r="D11" s="36" t="s">
        <v>90</v>
      </c>
      <c r="E11" s="50">
        <v>58.161</v>
      </c>
      <c r="F11" s="50">
        <v>58.161</v>
      </c>
      <c r="G11" s="50">
        <f t="shared" si="0"/>
        <v>0</v>
      </c>
      <c r="H11" s="40"/>
    </row>
    <row r="12" spans="1:8" ht="12.75">
      <c r="A12" s="36"/>
      <c r="B12" s="41"/>
      <c r="C12" s="35" t="s">
        <v>91</v>
      </c>
      <c r="D12" s="36" t="s">
        <v>92</v>
      </c>
      <c r="E12" s="50">
        <v>191.189</v>
      </c>
      <c r="F12" s="50">
        <v>191.189</v>
      </c>
      <c r="G12" s="50">
        <f t="shared" si="0"/>
        <v>0</v>
      </c>
      <c r="H12" s="40"/>
    </row>
    <row r="13" spans="1:8" ht="12.75">
      <c r="A13" s="36"/>
      <c r="B13" s="41"/>
      <c r="C13" s="35" t="s">
        <v>93</v>
      </c>
      <c r="D13" s="36" t="s">
        <v>53</v>
      </c>
      <c r="E13" s="49">
        <v>598.8</v>
      </c>
      <c r="F13" s="49">
        <v>29.95</v>
      </c>
      <c r="G13" s="50">
        <f t="shared" si="0"/>
        <v>568.8499999999999</v>
      </c>
      <c r="H13" s="40"/>
    </row>
    <row r="14" spans="1:8" ht="12.75">
      <c r="A14" s="36"/>
      <c r="B14" s="41"/>
      <c r="C14" s="35" t="s">
        <v>96</v>
      </c>
      <c r="D14" s="36" t="s">
        <v>53</v>
      </c>
      <c r="E14" s="49">
        <v>657.6</v>
      </c>
      <c r="F14" s="50">
        <v>32.9</v>
      </c>
      <c r="G14" s="50">
        <f t="shared" si="0"/>
        <v>624.7</v>
      </c>
      <c r="H14" s="40"/>
    </row>
    <row r="15" spans="1:8" ht="12.75">
      <c r="A15" s="36"/>
      <c r="B15" s="41"/>
      <c r="C15" s="35" t="s">
        <v>94</v>
      </c>
      <c r="D15" s="36" t="s">
        <v>95</v>
      </c>
      <c r="E15" s="50">
        <v>1304.4</v>
      </c>
      <c r="F15" s="50">
        <v>65.22</v>
      </c>
      <c r="G15" s="50">
        <f t="shared" si="0"/>
        <v>1239.18</v>
      </c>
      <c r="H15" s="40"/>
    </row>
    <row r="16" spans="1:8" ht="12.75">
      <c r="A16" s="36"/>
      <c r="B16" s="41"/>
      <c r="C16" s="35"/>
      <c r="D16" s="36"/>
      <c r="E16" s="51"/>
      <c r="F16" s="52"/>
      <c r="G16" s="50"/>
      <c r="H16" s="53"/>
    </row>
    <row r="17" spans="1:8" ht="12.75">
      <c r="A17" s="36"/>
      <c r="B17" s="41"/>
      <c r="C17" s="54" t="s">
        <v>55</v>
      </c>
      <c r="D17" s="55"/>
      <c r="E17" s="56">
        <f>SUM(E10:E16)</f>
        <v>2847.168</v>
      </c>
      <c r="F17" s="56">
        <f>SUM(F10:F16)</f>
        <v>414.438</v>
      </c>
      <c r="G17" s="56">
        <f>SUM(G10:G16)</f>
        <v>2432.73</v>
      </c>
      <c r="H17" s="40"/>
    </row>
    <row r="18" spans="1:8" ht="13.5" thickBot="1">
      <c r="A18" s="57"/>
      <c r="B18" s="58"/>
      <c r="C18" s="59"/>
      <c r="D18" s="60"/>
      <c r="E18" s="51"/>
      <c r="F18" s="51"/>
      <c r="G18" s="51"/>
      <c r="H18" s="53"/>
    </row>
    <row r="19" spans="1:8" ht="12.75">
      <c r="A19" s="32"/>
      <c r="B19" s="34"/>
      <c r="C19" s="61"/>
      <c r="D19" s="61"/>
      <c r="E19" s="62"/>
      <c r="F19" s="62"/>
      <c r="G19" s="62"/>
      <c r="H19" s="61"/>
    </row>
    <row r="20" spans="1:8" ht="12.75">
      <c r="A20" s="42"/>
      <c r="B20" s="63" t="s">
        <v>11</v>
      </c>
      <c r="C20" s="64"/>
      <c r="D20" s="64"/>
      <c r="E20" s="65">
        <f>E17</f>
        <v>2847.168</v>
      </c>
      <c r="F20" s="65">
        <f>F17</f>
        <v>414.438</v>
      </c>
      <c r="G20" s="65">
        <f>G17</f>
        <v>2432.73</v>
      </c>
      <c r="H20" s="65">
        <f>H17</f>
        <v>0</v>
      </c>
    </row>
    <row r="21" spans="1:8" ht="13.5" thickBot="1">
      <c r="A21" s="46"/>
      <c r="B21" s="48"/>
      <c r="C21" s="66"/>
      <c r="D21" s="66"/>
      <c r="E21" s="67"/>
      <c r="F21" s="67"/>
      <c r="G21" s="67"/>
      <c r="H21" s="67"/>
    </row>
    <row r="22" spans="1:8" ht="12.75">
      <c r="A22" s="44"/>
      <c r="B22" s="44"/>
      <c r="C22" s="68"/>
      <c r="D22" s="68"/>
      <c r="E22" s="37"/>
      <c r="F22" s="37"/>
      <c r="G22" s="37"/>
      <c r="H22" s="37"/>
    </row>
    <row r="23" spans="1:8" ht="60">
      <c r="A23" s="69" t="s">
        <v>56</v>
      </c>
      <c r="B23" s="69" t="s">
        <v>58</v>
      </c>
      <c r="C23" s="69" t="s">
        <v>71</v>
      </c>
      <c r="D23" s="69" t="s">
        <v>72</v>
      </c>
      <c r="E23" s="70" t="s">
        <v>57</v>
      </c>
      <c r="F23" s="69" t="s">
        <v>73</v>
      </c>
      <c r="G23" s="71"/>
      <c r="H23" s="37"/>
    </row>
    <row r="24" spans="1:8" ht="15">
      <c r="A24" s="72">
        <v>1</v>
      </c>
      <c r="B24" s="73">
        <v>0</v>
      </c>
      <c r="C24" s="73">
        <v>211043.65</v>
      </c>
      <c r="D24" s="73">
        <v>182307.21</v>
      </c>
      <c r="E24" s="73">
        <v>25573.95</v>
      </c>
      <c r="F24" s="73">
        <f>+B24+C24-D24</f>
        <v>28736.440000000002</v>
      </c>
      <c r="G24" s="74"/>
      <c r="H24" s="37"/>
    </row>
    <row r="25" spans="1:8" ht="15">
      <c r="A25" s="75"/>
      <c r="B25" s="74"/>
      <c r="C25" s="74"/>
      <c r="D25" s="74"/>
      <c r="E25" s="74"/>
      <c r="F25" s="74"/>
      <c r="G25" s="74"/>
      <c r="H25" s="37"/>
    </row>
    <row r="26" spans="1:8" ht="90">
      <c r="A26" s="69" t="s">
        <v>56</v>
      </c>
      <c r="B26" s="69" t="s">
        <v>60</v>
      </c>
      <c r="C26" s="69" t="s">
        <v>74</v>
      </c>
      <c r="D26" s="69" t="s">
        <v>59</v>
      </c>
      <c r="E26" s="69" t="s">
        <v>75</v>
      </c>
      <c r="F26" s="74"/>
      <c r="G26" s="74"/>
      <c r="H26" s="37"/>
    </row>
    <row r="27" spans="1:8" ht="15">
      <c r="A27" s="76">
        <v>1</v>
      </c>
      <c r="B27" s="77">
        <v>0</v>
      </c>
      <c r="C27" s="77">
        <f>+D24+E24</f>
        <v>207881.16</v>
      </c>
      <c r="D27" s="77">
        <v>414438</v>
      </c>
      <c r="E27" s="77">
        <f>+B27+C27-D27</f>
        <v>-206556.84</v>
      </c>
      <c r="F27" s="74"/>
      <c r="G27" s="74"/>
      <c r="H27" s="37"/>
    </row>
    <row r="28" spans="1:8" ht="15">
      <c r="A28" s="75"/>
      <c r="B28" s="74"/>
      <c r="C28" s="74"/>
      <c r="D28" s="74"/>
      <c r="E28" s="74"/>
      <c r="F28" s="74"/>
      <c r="G28" s="74"/>
      <c r="H28" s="37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2011-03-25T07:19:09Z</dcterms:created>
  <dcterms:modified xsi:type="dcterms:W3CDTF">2012-05-05T08:45:02Z</dcterms:modified>
  <cp:category/>
  <cp:version/>
  <cp:contentType/>
  <cp:contentStatus/>
</cp:coreProperties>
</file>