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<sst xmlns="http://schemas.openxmlformats.org/spreadsheetml/2006/main" count="113" uniqueCount="103">
  <si>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</si>
  <si>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</si>
  <si>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</si>
  <si>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</si>
  <si>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</si>
  <si>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</si>
  <si>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</si>
  <si>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</si>
  <si>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</si>
  <si>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</si>
  <si>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</si>
  <si>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</si>
  <si>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</si>
  <si>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</si>
  <si>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</si>
  <si>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</si>
  <si>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</si>
  <si>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</si>
  <si>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</si>
  <si>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</si>
  <si>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</si>
  <si>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</si>
  <si>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</si>
  <si>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</si>
  <si>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</si>
  <si>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</si>
  <si>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</si>
  <si>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6480,00 руб. </t>
  </si>
  <si>
    <t>ООО "Домашние сети"</t>
  </si>
  <si>
    <t>ИП Суменкова С.П.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</si>
  <si>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</si>
  <si>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</si>
  <si>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</si>
  <si>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</si>
  <si>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</si>
  <si>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</si>
  <si>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</si>
  <si>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</si>
  <si>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</si>
  <si>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</si>
  <si>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</si>
  <si>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</si>
  <si>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</si>
  <si>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</si>
  <si>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</si>
  <si>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</si>
  <si>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</si>
  <si>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</si>
  <si>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</si>
  <si>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</si>
  <si>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</si>
  <si>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</si>
  <si>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</si>
  <si>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</si>
  <si>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</si>
  <si>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д.6</t>
  </si>
  <si>
    <t>герметизация швов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</si>
  <si>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</si>
  <si>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</si>
  <si>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</si>
  <si>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</si>
  <si>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</si>
  <si>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</si>
  <si>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6  по ул. Молодежная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</si>
  <si>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</si>
  <si>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</si>
  <si>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</si>
  <si>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</si>
  <si>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</si>
  <si>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Н/2008-5 от 01.05.2008г.</t>
  </si>
  <si>
    <t xml:space="preserve"> ООО"Технострой-3"</t>
  </si>
  <si>
    <t xml:space="preserve">Поступило от ИП Суменкова С.П. за управление и содержание общедомового имущества, и за сбор ТБО 16584.84 руб. </t>
  </si>
  <si>
    <t>Общая задолженность по дому  на 01.01.2012г.</t>
  </si>
  <si>
    <t>№6  по ул. Молодежная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</si>
  <si>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</si>
  <si>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</si>
  <si>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</si>
  <si>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546.09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</si>
  <si>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- 10.25 т.р.</t>
  </si>
  <si>
    <t>окраска фасадов, входных дверей, мусоропроводных камер, решеток - 4.99 т.р.</t>
  </si>
  <si>
    <t>уборка чердака от ТБО и КГО - 8.90 т.р.</t>
  </si>
  <si>
    <t>ремонт технич.этажа - 10.00 т.р.</t>
  </si>
  <si>
    <t>восстановление фасадной панели - 12.45 т.р.</t>
  </si>
  <si>
    <t>замена стояков - 439.10 т.р.</t>
  </si>
  <si>
    <t>ремонт лифтового оборудования - 3.39 т.р.</t>
  </si>
  <si>
    <t>ремонт системы ЦО, монтаж труб, смена кранов - 21.28 т.р.</t>
  </si>
  <si>
    <t>изготовление и установка шиберов, напол.решеток - 11.15 т.р.</t>
  </si>
  <si>
    <t>смена стекол, дверной фурнитуры - 15.00 т.р.</t>
  </si>
  <si>
    <t>установка термометра, манометра - 7.04 т.р.</t>
  </si>
  <si>
    <t>прочее - 2.54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</si>
  <si>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 Молодежная, д. 6</t>
  </si>
  <si>
    <t>380 м.п.</t>
  </si>
  <si>
    <t>замена тупиковой системы ГВС</t>
  </si>
  <si>
    <t>1247 м.п.</t>
  </si>
  <si>
    <t>изоляция трубопроводов ГВС</t>
  </si>
  <si>
    <t>298 м.п.</t>
  </si>
  <si>
    <t>замена трубопровода ГВС</t>
  </si>
  <si>
    <t>298.2 м.п.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</si>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</sst>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5" fillId="0" borderId="25" xfId="0" applyFont="1" applyBorder="1" applyAlignment="1">
      <alignment/>
    </xf>
    <xf numFmtId="0" fontId="15" fillId="0" borderId="25" xfId="0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0" xfId="0" applyFont="1" applyBorder="1" applyAlignment="1">
      <alignment/>
    </xf>
    <xf numFmtId="4" fontId="18" fillId="0" borderId="3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4" fontId="18" fillId="0" borderId="30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/>
    </xf>
    <xf numFmtId="2" fontId="42" fillId="0" borderId="3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0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21.00390625" style="30" customWidth="1"/>
    <col min="10" max="10" width="10.75390625" style="2" bestFit="1" customWidth="1"/>
    <col min="11" max="16384" width="9.125" style="2" customWidth="1"/>
  </cols>
  <sheetData>
    <row r="1" spans="3:9" ht="94.5" customHeight="1" hidden="1">
      <c r="C1" s="1"/>
      <c r="D1" s="1"/>
      <c r="E1" s="1"/>
      <c r="F1" s="1"/>
      <c r="G1" s="1"/>
      <c r="H1" s="1"/>
      <c r="I1" s="1"/>
    </row>
    <row r="2" spans="3:9" ht="94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94.5" customHeight="1" hidden="1" thickBot="1">
      <c r="C3" s="3"/>
      <c r="D3" s="4"/>
      <c r="E3" s="5"/>
      <c r="F3" s="5"/>
      <c r="G3" s="5"/>
      <c r="H3" s="5"/>
      <c r="I3" s="6"/>
    </row>
    <row r="4" spans="3:9" ht="94.5" customHeight="1" hidden="1">
      <c r="C4" s="7"/>
      <c r="D4" s="7"/>
      <c r="E4" s="8"/>
      <c r="F4" s="8"/>
      <c r="G4" s="8"/>
      <c r="H4" s="8"/>
      <c r="I4" s="8"/>
    </row>
    <row r="5" spans="3:9" ht="14.25">
      <c r="C5" s="80" t="s">
        <v>1</v>
      </c>
      <c r="D5" s="80"/>
      <c r="E5" s="80"/>
      <c r="F5" s="80"/>
      <c r="G5" s="80"/>
      <c r="H5" s="80"/>
      <c r="I5" s="80"/>
    </row>
    <row r="6" spans="3:9" ht="12.75">
      <c r="C6" s="81" t="s">
        <v>2</v>
      </c>
      <c r="D6" s="81"/>
      <c r="E6" s="81"/>
      <c r="F6" s="81"/>
      <c r="G6" s="81"/>
      <c r="H6" s="81"/>
      <c r="I6" s="81"/>
    </row>
    <row r="7" spans="3:9" ht="12.75">
      <c r="C7" s="81" t="s">
        <v>63</v>
      </c>
      <c r="D7" s="81"/>
      <c r="E7" s="81"/>
      <c r="F7" s="81"/>
      <c r="G7" s="81"/>
      <c r="H7" s="81"/>
      <c r="I7" s="81"/>
    </row>
    <row r="8" spans="3:9" ht="6" customHeight="1" thickBot="1">
      <c r="C8" s="82"/>
      <c r="D8" s="82"/>
      <c r="E8" s="82"/>
      <c r="F8" s="82"/>
      <c r="G8" s="82"/>
      <c r="H8" s="82"/>
      <c r="I8" s="82"/>
    </row>
    <row r="9" spans="3:9" ht="50.25" customHeight="1" thickBot="1">
      <c r="C9" s="9" t="s">
        <v>3</v>
      </c>
      <c r="D9" s="10" t="s">
        <v>64</v>
      </c>
      <c r="E9" s="11" t="s">
        <v>65</v>
      </c>
      <c r="F9" s="11" t="s">
        <v>66</v>
      </c>
      <c r="G9" s="11" t="s">
        <v>4</v>
      </c>
      <c r="H9" s="11" t="s">
        <v>67</v>
      </c>
      <c r="I9" s="10" t="s">
        <v>5</v>
      </c>
    </row>
    <row r="10" spans="3:9" ht="13.5" customHeight="1" thickBot="1">
      <c r="C10" s="83" t="s">
        <v>6</v>
      </c>
      <c r="D10" s="77"/>
      <c r="E10" s="77"/>
      <c r="F10" s="77"/>
      <c r="G10" s="77"/>
      <c r="H10" s="77"/>
      <c r="I10" s="84"/>
    </row>
    <row r="11" spans="3:9" ht="13.5" customHeight="1" thickBot="1">
      <c r="C11" s="12" t="s">
        <v>7</v>
      </c>
      <c r="D11" s="13">
        <v>268459.48999999976</v>
      </c>
      <c r="E11" s="14">
        <f>1348593.32-55.1+2697372.95</f>
        <v>4045911.17</v>
      </c>
      <c r="F11" s="14">
        <f>2739808.16+1128814.63</f>
        <v>3868622.79</v>
      </c>
      <c r="G11" s="14">
        <f>+E11</f>
        <v>4045911.17</v>
      </c>
      <c r="H11" s="14">
        <f>+D11+E11-F11</f>
        <v>445747.8700000001</v>
      </c>
      <c r="I11" s="76" t="s">
        <v>68</v>
      </c>
    </row>
    <row r="12" spans="3:9" ht="13.5" customHeight="1" thickBot="1">
      <c r="C12" s="12" t="s">
        <v>8</v>
      </c>
      <c r="D12" s="13">
        <v>207898.49</v>
      </c>
      <c r="E12" s="15">
        <f>815995.71-32435.38+729028.71-15519.31</f>
        <v>1497069.73</v>
      </c>
      <c r="F12" s="15">
        <f>642153.33+784286.94</f>
        <v>1426440.27</v>
      </c>
      <c r="G12" s="14">
        <f>+E12</f>
        <v>1497069.73</v>
      </c>
      <c r="H12" s="14">
        <f>+D12+E12-F12</f>
        <v>278527.94999999995</v>
      </c>
      <c r="I12" s="89"/>
    </row>
    <row r="13" spans="3:9" ht="13.5" customHeight="1" thickBot="1">
      <c r="C13" s="12" t="s">
        <v>9</v>
      </c>
      <c r="D13" s="13">
        <v>100975.91000000003</v>
      </c>
      <c r="E13" s="15">
        <f>345137.9-3801.74+583087.48-17946.84</f>
        <v>906476.8</v>
      </c>
      <c r="F13" s="15">
        <f>474343.05+377254.2</f>
        <v>851597.25</v>
      </c>
      <c r="G13" s="14">
        <f>+E13</f>
        <v>906476.8</v>
      </c>
      <c r="H13" s="14">
        <f>+D13+E13-F13</f>
        <v>155855.46000000008</v>
      </c>
      <c r="I13" s="89"/>
    </row>
    <row r="14" spans="3:9" ht="13.5" customHeight="1" thickBot="1">
      <c r="C14" s="12" t="s">
        <v>10</v>
      </c>
      <c r="D14" s="13">
        <v>55037.99000000005</v>
      </c>
      <c r="E14" s="15">
        <f>103493.22-3814.51+196407.73-6041.17+116267.45-1276.18+84081.29-1108.18</f>
        <v>488009.65</v>
      </c>
      <c r="F14" s="15">
        <f>81507.81+159782.28+126891.97+89658.42</f>
        <v>457840.48</v>
      </c>
      <c r="G14" s="14">
        <f>+E14</f>
        <v>488009.65</v>
      </c>
      <c r="H14" s="14">
        <f>+D14+E14-F14</f>
        <v>85207.16000000015</v>
      </c>
      <c r="I14" s="90"/>
    </row>
    <row r="15" spans="3:9" ht="13.5" customHeight="1" thickBot="1">
      <c r="C15" s="12" t="s">
        <v>11</v>
      </c>
      <c r="D15" s="16">
        <f>SUM(D11:D14)</f>
        <v>632371.8799999999</v>
      </c>
      <c r="E15" s="16">
        <f>SUM(E11:E14)</f>
        <v>6937467.350000001</v>
      </c>
      <c r="F15" s="16">
        <f>SUM(F11:F14)</f>
        <v>6604500.790000001</v>
      </c>
      <c r="G15" s="16">
        <f>SUM(G11:G14)</f>
        <v>6937467.350000001</v>
      </c>
      <c r="H15" s="16">
        <f>SUM(H11:H14)</f>
        <v>965338.4400000003</v>
      </c>
      <c r="I15" s="12"/>
    </row>
    <row r="16" spans="3:9" ht="13.5" customHeight="1" thickBot="1">
      <c r="C16" s="77" t="s">
        <v>12</v>
      </c>
      <c r="D16" s="77"/>
      <c r="E16" s="77"/>
      <c r="F16" s="77"/>
      <c r="G16" s="77"/>
      <c r="H16" s="77"/>
      <c r="I16" s="77"/>
    </row>
    <row r="17" spans="3:9" ht="49.5" customHeight="1" thickBot="1">
      <c r="C17" s="17" t="s">
        <v>3</v>
      </c>
      <c r="D17" s="10" t="s">
        <v>64</v>
      </c>
      <c r="E17" s="11" t="s">
        <v>65</v>
      </c>
      <c r="F17" s="11" t="s">
        <v>66</v>
      </c>
      <c r="G17" s="11" t="s">
        <v>4</v>
      </c>
      <c r="H17" s="11" t="s">
        <v>67</v>
      </c>
      <c r="I17" s="18" t="s">
        <v>13</v>
      </c>
    </row>
    <row r="18" spans="3:9" ht="17.25" customHeight="1" thickBot="1">
      <c r="C18" s="9" t="s">
        <v>14</v>
      </c>
      <c r="D18" s="19">
        <v>165118.34000000032</v>
      </c>
      <c r="E18" s="20">
        <v>2527761.52</v>
      </c>
      <c r="F18" s="20">
        <v>2414326.13</v>
      </c>
      <c r="G18" s="20">
        <f>+E18</f>
        <v>2527761.52</v>
      </c>
      <c r="H18" s="20">
        <f aca="true" t="shared" si="0" ref="H18:H24">+D18+E18-F18</f>
        <v>278553.73000000045</v>
      </c>
      <c r="I18" s="91" t="s">
        <v>69</v>
      </c>
    </row>
    <row r="19" spans="3:9" ht="18.75" customHeight="1" thickBot="1">
      <c r="C19" s="12" t="s">
        <v>15</v>
      </c>
      <c r="D19" s="13">
        <v>59491.16000000015</v>
      </c>
      <c r="E19" s="14">
        <v>400742.68</v>
      </c>
      <c r="F19" s="14">
        <v>402251.29</v>
      </c>
      <c r="G19" s="20">
        <v>546089.94</v>
      </c>
      <c r="H19" s="20">
        <f t="shared" si="0"/>
        <v>57982.55000000016</v>
      </c>
      <c r="I19" s="78"/>
    </row>
    <row r="20" spans="3:9" ht="13.5" customHeight="1" thickBot="1">
      <c r="C20" s="17" t="s">
        <v>16</v>
      </c>
      <c r="D20" s="21">
        <v>38749</v>
      </c>
      <c r="E20" s="14">
        <v>601386.62</v>
      </c>
      <c r="F20" s="14">
        <v>586347.45</v>
      </c>
      <c r="G20" s="20">
        <v>1369553</v>
      </c>
      <c r="H20" s="20">
        <f t="shared" si="0"/>
        <v>53788.17000000004</v>
      </c>
      <c r="I20" s="22"/>
    </row>
    <row r="21" spans="3:9" ht="22.5" customHeight="1" thickBot="1">
      <c r="C21" s="12" t="s">
        <v>17</v>
      </c>
      <c r="D21" s="13">
        <v>26483.579999999958</v>
      </c>
      <c r="E21" s="14">
        <v>348052.03</v>
      </c>
      <c r="F21" s="14">
        <v>335280.34</v>
      </c>
      <c r="G21" s="20">
        <f>+E21</f>
        <v>348052.03</v>
      </c>
      <c r="H21" s="20">
        <f t="shared" si="0"/>
        <v>39255.26999999996</v>
      </c>
      <c r="I21" s="22" t="s">
        <v>18</v>
      </c>
    </row>
    <row r="22" spans="3:9" ht="13.5" customHeight="1" thickBot="1">
      <c r="C22" s="12" t="s">
        <v>19</v>
      </c>
      <c r="D22" s="13">
        <v>37071.75</v>
      </c>
      <c r="E22" s="14">
        <v>519470.82</v>
      </c>
      <c r="F22" s="14">
        <v>498849.11</v>
      </c>
      <c r="G22" s="20">
        <f>+E22</f>
        <v>519470.82</v>
      </c>
      <c r="H22" s="20">
        <f t="shared" si="0"/>
        <v>57693.46000000008</v>
      </c>
      <c r="I22" s="22" t="s">
        <v>20</v>
      </c>
    </row>
    <row r="23" spans="3:9" ht="13.5" customHeight="1" thickBot="1">
      <c r="C23" s="12" t="s">
        <v>21</v>
      </c>
      <c r="D23" s="13">
        <v>1959.2400000000016</v>
      </c>
      <c r="E23" s="15">
        <v>26202.52</v>
      </c>
      <c r="F23" s="15">
        <v>25183.93</v>
      </c>
      <c r="G23" s="20">
        <f>+E23</f>
        <v>26202.52</v>
      </c>
      <c r="H23" s="20">
        <f t="shared" si="0"/>
        <v>2977.8300000000017</v>
      </c>
      <c r="I23" s="92" t="s">
        <v>22</v>
      </c>
    </row>
    <row r="24" spans="3:9" ht="13.5" customHeight="1" thickBot="1">
      <c r="C24" s="17" t="s">
        <v>23</v>
      </c>
      <c r="D24" s="13">
        <v>23490.97999999998</v>
      </c>
      <c r="E24" s="15">
        <f>346575.87-78.12</f>
        <v>346497.75</v>
      </c>
      <c r="F24" s="15">
        <v>329337.21</v>
      </c>
      <c r="G24" s="20">
        <f>+E24</f>
        <v>346497.75</v>
      </c>
      <c r="H24" s="20">
        <f t="shared" si="0"/>
        <v>40651.51999999996</v>
      </c>
      <c r="I24" s="22"/>
    </row>
    <row r="25" spans="3:9" ht="13.5" customHeight="1" thickBot="1">
      <c r="C25" s="12" t="s">
        <v>24</v>
      </c>
      <c r="D25" s="13">
        <v>0</v>
      </c>
      <c r="E25" s="15">
        <v>109436.03</v>
      </c>
      <c r="F25" s="15">
        <v>100169.37</v>
      </c>
      <c r="G25" s="20">
        <f>+E25</f>
        <v>109436.03</v>
      </c>
      <c r="H25" s="20">
        <f>+D25+E25-F25</f>
        <v>9266.660000000003</v>
      </c>
      <c r="I25" s="92" t="s">
        <v>70</v>
      </c>
    </row>
    <row r="26" spans="3:9" s="24" customFormat="1" ht="13.5" customHeight="1" thickBot="1">
      <c r="C26" s="12" t="s">
        <v>11</v>
      </c>
      <c r="D26" s="16">
        <f>SUM(D18:D25)</f>
        <v>352364.0500000004</v>
      </c>
      <c r="E26" s="16">
        <f>SUM(E18:E25)</f>
        <v>4879549.970000001</v>
      </c>
      <c r="F26" s="16">
        <f>SUM(F18:F25)</f>
        <v>4691744.83</v>
      </c>
      <c r="G26" s="16">
        <f>SUM(G18:G25)</f>
        <v>5793063.61</v>
      </c>
      <c r="H26" s="16">
        <f>SUM(H18:H25)</f>
        <v>540169.1900000008</v>
      </c>
      <c r="I26" s="23"/>
    </row>
    <row r="27" spans="3:9" ht="13.5" customHeight="1" thickBot="1">
      <c r="C27" s="79" t="s">
        <v>25</v>
      </c>
      <c r="D27" s="79"/>
      <c r="E27" s="79"/>
      <c r="F27" s="79"/>
      <c r="G27" s="79"/>
      <c r="H27" s="79"/>
      <c r="I27" s="79"/>
    </row>
    <row r="28" spans="3:9" ht="26.25" customHeight="1" thickBot="1">
      <c r="C28" s="26" t="s">
        <v>26</v>
      </c>
      <c r="D28" s="93" t="s">
        <v>27</v>
      </c>
      <c r="E28" s="94"/>
      <c r="F28" s="94"/>
      <c r="G28" s="94"/>
      <c r="H28" s="95"/>
      <c r="I28" s="25" t="s">
        <v>28</v>
      </c>
    </row>
    <row r="29" spans="3:9" ht="27" customHeight="1" thickBot="1">
      <c r="C29" s="26" t="s">
        <v>29</v>
      </c>
      <c r="D29" s="93" t="s">
        <v>71</v>
      </c>
      <c r="E29" s="94"/>
      <c r="F29" s="94"/>
      <c r="G29" s="94"/>
      <c r="H29" s="95"/>
      <c r="I29" s="27" t="s">
        <v>29</v>
      </c>
    </row>
    <row r="30" spans="3:8" ht="14.25" customHeight="1">
      <c r="C30" s="28" t="s">
        <v>72</v>
      </c>
      <c r="D30" s="28"/>
      <c r="E30" s="28"/>
      <c r="F30" s="28"/>
      <c r="G30" s="28"/>
      <c r="H30" s="29">
        <f>+H15+H26</f>
        <v>1505507.630000001</v>
      </c>
    </row>
  </sheetData>
  <sheetProtection/>
  <mergeCells count="11">
    <mergeCell ref="C5:I5"/>
    <mergeCell ref="C6:I6"/>
    <mergeCell ref="C7:I7"/>
    <mergeCell ref="C8:I8"/>
    <mergeCell ref="C10:I10"/>
    <mergeCell ref="I11:I14"/>
    <mergeCell ref="C16:I16"/>
    <mergeCell ref="I18:I19"/>
    <mergeCell ref="C27:I27"/>
    <mergeCell ref="D28:H28"/>
    <mergeCell ref="D29:H2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96" t="s">
        <v>30</v>
      </c>
      <c r="B1" s="96"/>
      <c r="C1" s="96"/>
      <c r="D1" s="96"/>
      <c r="E1" s="96"/>
      <c r="F1" s="96"/>
      <c r="G1" s="96"/>
      <c r="H1" s="96"/>
      <c r="I1" s="96"/>
    </row>
    <row r="2" spans="1:9" ht="12.75">
      <c r="A2" s="96" t="s">
        <v>31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6" t="s">
        <v>73</v>
      </c>
      <c r="B3" s="96"/>
      <c r="C3" s="96"/>
      <c r="D3" s="96"/>
      <c r="E3" s="96"/>
      <c r="F3" s="96"/>
      <c r="G3" s="96"/>
      <c r="H3" s="96"/>
      <c r="I3" s="96"/>
    </row>
    <row r="4" spans="1:9" ht="51">
      <c r="A4" s="97" t="s">
        <v>32</v>
      </c>
      <c r="B4" s="98" t="s">
        <v>74</v>
      </c>
      <c r="C4" s="98" t="s">
        <v>75</v>
      </c>
      <c r="D4" s="98" t="s">
        <v>33</v>
      </c>
      <c r="E4" s="98" t="s">
        <v>34</v>
      </c>
      <c r="F4" s="98" t="s">
        <v>35</v>
      </c>
      <c r="G4" s="98" t="s">
        <v>36</v>
      </c>
      <c r="H4" s="98" t="s">
        <v>76</v>
      </c>
      <c r="I4" s="97" t="s">
        <v>37</v>
      </c>
    </row>
    <row r="5" spans="1:9" ht="15">
      <c r="A5" s="99" t="s">
        <v>38</v>
      </c>
      <c r="B5" s="99">
        <v>-199.97000000000008</v>
      </c>
      <c r="C5" s="100">
        <v>-199.9732</v>
      </c>
      <c r="D5" s="100">
        <v>400.74268</v>
      </c>
      <c r="E5" s="100">
        <v>402.25129</v>
      </c>
      <c r="F5" s="100">
        <v>23.06484</v>
      </c>
      <c r="G5" s="100">
        <v>546.08994</v>
      </c>
      <c r="H5" s="100">
        <v>57.98255</v>
      </c>
      <c r="I5" s="100">
        <f>B5+D5+F5-G5</f>
        <v>-322.25242000000003</v>
      </c>
    </row>
    <row r="7" ht="15">
      <c r="A7" t="s">
        <v>77</v>
      </c>
    </row>
    <row r="8" ht="12.75">
      <c r="A8" t="s">
        <v>78</v>
      </c>
    </row>
    <row r="9" ht="12.75">
      <c r="A9" t="s">
        <v>79</v>
      </c>
    </row>
    <row r="10" ht="12.75">
      <c r="A10" t="s">
        <v>80</v>
      </c>
    </row>
    <row r="11" ht="12.75">
      <c r="A11" t="s">
        <v>81</v>
      </c>
    </row>
    <row r="12" ht="12.75">
      <c r="A12" t="s">
        <v>82</v>
      </c>
    </row>
    <row r="13" ht="12.75">
      <c r="A13" t="s">
        <v>83</v>
      </c>
    </row>
    <row r="14" ht="12.75">
      <c r="A14" t="s">
        <v>84</v>
      </c>
    </row>
    <row r="15" ht="12.75">
      <c r="A15" t="s">
        <v>85</v>
      </c>
    </row>
    <row r="16" ht="12.75">
      <c r="A16" t="s">
        <v>86</v>
      </c>
    </row>
    <row r="17" ht="12.75">
      <c r="A17" t="s">
        <v>87</v>
      </c>
    </row>
    <row r="18" ht="12.75">
      <c r="A18" t="s">
        <v>88</v>
      </c>
    </row>
    <row r="19" ht="12.75">
      <c r="A19" t="s">
        <v>89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625" style="0" customWidth="1"/>
    <col min="2" max="2" width="20.2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85" t="s">
        <v>90</v>
      </c>
      <c r="B1" s="85"/>
      <c r="C1" s="85"/>
      <c r="D1" s="85"/>
      <c r="E1" s="85"/>
      <c r="F1" s="85"/>
      <c r="G1" s="85"/>
      <c r="H1" s="31"/>
    </row>
    <row r="2" spans="1:7" ht="29.25" customHeight="1" thickBot="1">
      <c r="A2" s="86"/>
      <c r="B2" s="86"/>
      <c r="C2" s="86"/>
      <c r="D2" s="86"/>
      <c r="E2" s="86"/>
      <c r="F2" s="86"/>
      <c r="G2" s="86"/>
    </row>
    <row r="3" spans="1:8" ht="13.5" thickBot="1">
      <c r="A3" s="32"/>
      <c r="B3" s="33"/>
      <c r="C3" s="34"/>
      <c r="D3" s="33"/>
      <c r="E3" s="33"/>
      <c r="F3" s="87" t="s">
        <v>39</v>
      </c>
      <c r="G3" s="88"/>
      <c r="H3" s="33"/>
    </row>
    <row r="4" spans="1:8" ht="12.75">
      <c r="A4" s="35" t="s">
        <v>40</v>
      </c>
      <c r="B4" s="36" t="s">
        <v>41</v>
      </c>
      <c r="C4" s="37" t="s">
        <v>42</v>
      </c>
      <c r="D4" s="36" t="s">
        <v>43</v>
      </c>
      <c r="E4" s="38" t="s">
        <v>44</v>
      </c>
      <c r="F4" s="38"/>
      <c r="G4" s="38"/>
      <c r="H4" s="38" t="s">
        <v>45</v>
      </c>
    </row>
    <row r="5" spans="1:8" ht="12.75">
      <c r="A5" s="35" t="s">
        <v>46</v>
      </c>
      <c r="B5" s="36"/>
      <c r="C5" s="37"/>
      <c r="D5" s="36" t="s">
        <v>47</v>
      </c>
      <c r="E5" s="36" t="s">
        <v>48</v>
      </c>
      <c r="F5" s="36" t="s">
        <v>49</v>
      </c>
      <c r="G5" s="36" t="s">
        <v>50</v>
      </c>
      <c r="H5" s="36"/>
    </row>
    <row r="6" spans="1:8" ht="12.75">
      <c r="A6" s="35"/>
      <c r="B6" s="36"/>
      <c r="C6" s="37"/>
      <c r="D6" s="36" t="s">
        <v>51</v>
      </c>
      <c r="E6" s="36"/>
      <c r="F6" s="36" t="s">
        <v>52</v>
      </c>
      <c r="G6" s="36" t="s">
        <v>53</v>
      </c>
      <c r="H6" s="39"/>
    </row>
    <row r="7" spans="1:8" ht="12.75">
      <c r="A7" s="40"/>
      <c r="B7" s="39"/>
      <c r="C7" s="41"/>
      <c r="D7" s="39"/>
      <c r="E7" s="39"/>
      <c r="F7" s="39"/>
      <c r="G7" s="36" t="s">
        <v>54</v>
      </c>
      <c r="H7" s="39"/>
    </row>
    <row r="8" spans="1:8" ht="4.5" customHeight="1" thickBot="1">
      <c r="A8" s="42"/>
      <c r="B8" s="43"/>
      <c r="C8" s="44"/>
      <c r="D8" s="43"/>
      <c r="E8" s="43"/>
      <c r="F8" s="43"/>
      <c r="G8" s="43"/>
      <c r="H8" s="43"/>
    </row>
    <row r="9" spans="1:8" ht="12.75">
      <c r="A9" s="33"/>
      <c r="B9" s="45"/>
      <c r="C9" s="34"/>
      <c r="D9" s="33"/>
      <c r="E9" s="45"/>
      <c r="F9" s="45"/>
      <c r="G9" s="45"/>
      <c r="H9" s="45"/>
    </row>
    <row r="10" spans="1:8" ht="12.75">
      <c r="A10" s="36">
        <v>1</v>
      </c>
      <c r="B10" s="46" t="s">
        <v>55</v>
      </c>
      <c r="C10" s="35" t="s">
        <v>56</v>
      </c>
      <c r="D10" s="36" t="s">
        <v>91</v>
      </c>
      <c r="E10" s="47">
        <v>380.1</v>
      </c>
      <c r="F10" s="48">
        <v>380.1</v>
      </c>
      <c r="G10" s="48">
        <f>+E10-F10</f>
        <v>0</v>
      </c>
      <c r="H10" s="49"/>
    </row>
    <row r="11" spans="1:8" ht="12.75">
      <c r="A11" s="36"/>
      <c r="B11" s="46"/>
      <c r="C11" s="37" t="s">
        <v>92</v>
      </c>
      <c r="D11" s="36" t="s">
        <v>93</v>
      </c>
      <c r="E11" s="48">
        <v>2149.421</v>
      </c>
      <c r="F11" s="48">
        <v>107.753</v>
      </c>
      <c r="G11" s="48">
        <f>+E11-F11</f>
        <v>2041.668</v>
      </c>
      <c r="H11" s="49"/>
    </row>
    <row r="12" spans="1:8" ht="12.75">
      <c r="A12" s="36"/>
      <c r="B12" s="46"/>
      <c r="C12" s="35" t="s">
        <v>94</v>
      </c>
      <c r="D12" s="36" t="s">
        <v>95</v>
      </c>
      <c r="E12" s="48">
        <v>182.5</v>
      </c>
      <c r="F12" s="48">
        <v>9.125</v>
      </c>
      <c r="G12" s="48">
        <f>+E12-F12</f>
        <v>173.375</v>
      </c>
      <c r="H12" s="49"/>
    </row>
    <row r="13" spans="1:8" ht="12.75">
      <c r="A13" s="36"/>
      <c r="B13" s="46"/>
      <c r="C13" s="35" t="s">
        <v>96</v>
      </c>
      <c r="D13" s="36" t="s">
        <v>97</v>
      </c>
      <c r="E13" s="48">
        <v>872.575</v>
      </c>
      <c r="F13" s="48">
        <v>872.575</v>
      </c>
      <c r="G13" s="48">
        <f>+E13-F13</f>
        <v>0</v>
      </c>
      <c r="H13" s="49"/>
    </row>
    <row r="14" spans="1:8" ht="12.75">
      <c r="A14" s="36"/>
      <c r="B14" s="46"/>
      <c r="C14" s="37"/>
      <c r="D14" s="36"/>
      <c r="E14" s="48"/>
      <c r="F14" s="48"/>
      <c r="G14" s="48"/>
      <c r="H14" s="49"/>
    </row>
    <row r="15" spans="1:8" ht="12.75">
      <c r="A15" s="36"/>
      <c r="B15" s="46"/>
      <c r="C15" s="52" t="s">
        <v>57</v>
      </c>
      <c r="D15" s="53"/>
      <c r="E15" s="54">
        <f>SUM(E10:E14)</f>
        <v>3584.5959999999995</v>
      </c>
      <c r="F15" s="54">
        <f>SUM(F10:F14)</f>
        <v>1369.553</v>
      </c>
      <c r="G15" s="54">
        <f>SUM(G10:G14)</f>
        <v>2215.0429999999997</v>
      </c>
      <c r="H15" s="49"/>
    </row>
    <row r="16" spans="1:8" ht="4.5" customHeight="1" thickBot="1">
      <c r="A16" s="55"/>
      <c r="B16" s="56"/>
      <c r="C16" s="57"/>
      <c r="D16" s="58"/>
      <c r="E16" s="50"/>
      <c r="F16" s="50"/>
      <c r="G16" s="50"/>
      <c r="H16" s="51"/>
    </row>
    <row r="17" spans="1:8" ht="6.75" customHeight="1">
      <c r="A17" s="33"/>
      <c r="B17" s="45"/>
      <c r="C17" s="59"/>
      <c r="D17" s="59"/>
      <c r="E17" s="60"/>
      <c r="F17" s="60"/>
      <c r="G17" s="60"/>
      <c r="H17" s="59"/>
    </row>
    <row r="18" spans="1:8" ht="12.75">
      <c r="A18" s="39"/>
      <c r="B18" s="61" t="s">
        <v>11</v>
      </c>
      <c r="C18" s="62"/>
      <c r="D18" s="62"/>
      <c r="E18" s="63">
        <f>E15</f>
        <v>3584.5959999999995</v>
      </c>
      <c r="F18" s="63">
        <f>F15</f>
        <v>1369.553</v>
      </c>
      <c r="G18" s="63">
        <f>G15</f>
        <v>2215.0429999999997</v>
      </c>
      <c r="H18" s="63">
        <f>H15</f>
        <v>0</v>
      </c>
    </row>
    <row r="19" spans="1:8" ht="7.5" customHeight="1" thickBot="1">
      <c r="A19" s="43"/>
      <c r="B19" s="64"/>
      <c r="C19" s="65"/>
      <c r="D19" s="65"/>
      <c r="E19" s="66"/>
      <c r="F19" s="66"/>
      <c r="G19" s="66"/>
      <c r="H19" s="66"/>
    </row>
    <row r="20" spans="1:8" ht="12.75">
      <c r="A20" s="41"/>
      <c r="B20" s="41"/>
      <c r="C20" s="67"/>
      <c r="D20" s="67"/>
      <c r="E20" s="37"/>
      <c r="F20" s="37"/>
      <c r="G20" s="37"/>
      <c r="H20" s="37"/>
    </row>
    <row r="21" spans="1:8" ht="63" customHeight="1">
      <c r="A21" s="68" t="s">
        <v>58</v>
      </c>
      <c r="B21" s="68" t="s">
        <v>60</v>
      </c>
      <c r="C21" s="68" t="s">
        <v>98</v>
      </c>
      <c r="D21" s="68" t="s">
        <v>99</v>
      </c>
      <c r="E21" s="69" t="s">
        <v>59</v>
      </c>
      <c r="F21" s="68" t="s">
        <v>100</v>
      </c>
      <c r="G21" s="70"/>
      <c r="H21" s="37"/>
    </row>
    <row r="22" spans="1:8" ht="15">
      <c r="A22" s="71">
        <v>1</v>
      </c>
      <c r="B22" s="72">
        <v>38749</v>
      </c>
      <c r="C22" s="72">
        <v>601386.62</v>
      </c>
      <c r="D22" s="72">
        <v>586347.45</v>
      </c>
      <c r="E22" s="72">
        <v>122200</v>
      </c>
      <c r="F22" s="72">
        <f>+B22+C22-D22</f>
        <v>53788.17000000004</v>
      </c>
      <c r="G22" s="73"/>
      <c r="H22" s="37"/>
    </row>
    <row r="23" spans="1:8" ht="12.75">
      <c r="A23" s="41"/>
      <c r="B23" s="41"/>
      <c r="C23" s="67"/>
      <c r="D23" s="67"/>
      <c r="E23" s="37"/>
      <c r="F23" s="37"/>
      <c r="G23" s="37"/>
      <c r="H23" s="37"/>
    </row>
    <row r="24" spans="1:5" ht="90.75" customHeight="1">
      <c r="A24" s="68" t="s">
        <v>58</v>
      </c>
      <c r="B24" s="68" t="s">
        <v>62</v>
      </c>
      <c r="C24" s="68" t="s">
        <v>101</v>
      </c>
      <c r="D24" s="68" t="s">
        <v>61</v>
      </c>
      <c r="E24" s="68" t="s">
        <v>102</v>
      </c>
    </row>
    <row r="25" spans="1:5" ht="15">
      <c r="A25" s="74">
        <v>1</v>
      </c>
      <c r="B25" s="75">
        <v>-63556.91000000003</v>
      </c>
      <c r="C25" s="75">
        <f>+D22+E22</f>
        <v>708547.45</v>
      </c>
      <c r="D25" s="75">
        <v>1369553</v>
      </c>
      <c r="E25" s="75">
        <f>+B25+C25-D25</f>
        <v>-724562.4600000001</v>
      </c>
    </row>
    <row r="26" spans="1:5" ht="12.75">
      <c r="A26" s="41"/>
      <c r="B26" s="41"/>
      <c r="C26" s="67"/>
      <c r="D26" s="67"/>
      <c r="E26" s="37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2011-03-25T07:28:13Z</dcterms:created>
  <dcterms:modified xsi:type="dcterms:W3CDTF">2012-04-24T13:42:08Z</dcterms:modified>
  <cp:category/>
  <cp:version/>
  <cp:contentType/>
  <cp:contentStatus/>
</cp:coreProperties>
</file>