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<sst xmlns="http://schemas.openxmlformats.org/spreadsheetml/2006/main" count="100" uniqueCount="91">
  <si>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</si>
  <si>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</si>
  <si>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</si>
  <si>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</si>
  <si>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</si>
  <si>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</si>
  <si>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</si>
  <si>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</si>
  <si>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</si>
  <si>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</si>
  <si>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</si>
  <si>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</si>
  <si>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</si>
  <si>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</si>
  <si>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</si>
  <si>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</si>
  <si>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</si>
  <si>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</si>
  <si>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</si>
  <si>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</si>
  <si>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</si>
  <si>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</si>
  <si>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</si>
  <si>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</si>
  <si>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</si>
  <si>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</si>
  <si>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</si>
  <si>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</si>
  <si>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</si>
  <si>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</si>
  <si>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</si>
  <si>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</si>
  <si>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</si>
  <si>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</si>
  <si>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</si>
  <si>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</si>
  <si>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</si>
  <si>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</si>
  <si>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</si>
  <si>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</si>
  <si>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</si>
  <si>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</si>
  <si>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</si>
  <si>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</si>
  <si>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</si>
  <si>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</si>
  <si>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</si>
  <si>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</si>
  <si>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</si>
  <si>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</si>
  <si>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</si>
  <si>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</si>
  <si>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Сосновая, д. 2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</si>
  <si>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</si>
  <si>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</si>
  <si>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</si>
  <si>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</si>
  <si>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</si>
  <si>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</si>
  <si>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2  по ул. Сосновая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</si>
  <si>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</si>
  <si>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</si>
  <si>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</si>
  <si>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</si>
  <si>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</si>
  <si>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Н/2009-83 от 01.05.2009г.</t>
  </si>
  <si>
    <t>ООО "СЗЛК", ООО ИЦ "Ликон", ОАО "ПСК"</t>
  </si>
  <si>
    <t xml:space="preserve"> ООО"Технострой-3"</t>
  </si>
  <si>
    <t>Общая задолженность по дому  на 01.01.2012г.</t>
  </si>
  <si>
    <t>№ 2 по ул. Сосновая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</si>
  <si>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</si>
  <si>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</si>
  <si>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</si>
  <si>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16.50 </t>
    </r>
    <r>
      <rPr>
        <sz val="10"/>
        <rFont val="Arial Cyr"/>
        <family val="0"/>
      </rPr>
      <t>тыс.рублей, в том числе:</t>
    </r>
  </si>
  <si>
    <t>очистка козырьков от снега - 0.58 т.р.</t>
  </si>
  <si>
    <t>очистка подвала от ТБО и КГО - 2.00 т.р.</t>
  </si>
  <si>
    <t>окраска скамеек, ограждений, входных дверей, мусоропроводных камер - 2.90 т.р.</t>
  </si>
  <si>
    <t>восстановление предподъездных плит - 2.02 т.р.</t>
  </si>
  <si>
    <t>ремонт остекления - 5.44 т.р.</t>
  </si>
  <si>
    <t>смена манометров - 1.40 т.р.</t>
  </si>
  <si>
    <t>прочее - 2.16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</si>
  <si>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Сосновая, д. 2</t>
  </si>
  <si>
    <t>герметизация швов</t>
  </si>
  <si>
    <t>335 м.п.</t>
  </si>
  <si>
    <t>ремонт ЦО</t>
  </si>
  <si>
    <t>49 м.п.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</si>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</sst>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5" fillId="0" borderId="25" xfId="0" applyFont="1" applyBorder="1" applyAlignment="1">
      <alignment/>
    </xf>
    <xf numFmtId="2" fontId="15" fillId="0" borderId="21" xfId="0" applyNumberFormat="1" applyFont="1" applyBorder="1" applyAlignment="1">
      <alignment horizontal="center"/>
    </xf>
    <xf numFmtId="2" fontId="15" fillId="0" borderId="25" xfId="61" applyNumberFormat="1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>
      <alignment/>
    </xf>
    <xf numFmtId="4" fontId="18" fillId="0" borderId="3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4" fontId="18" fillId="0" borderId="3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5" xfId="0" applyFont="1" applyFill="1" applyBorder="1" applyAlignment="1">
      <alignment horizontal="right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2" fontId="42" fillId="0" borderId="3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21.00390625" style="2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79" t="s">
        <v>1</v>
      </c>
      <c r="D5" s="79"/>
      <c r="E5" s="79"/>
      <c r="F5" s="79"/>
      <c r="G5" s="79"/>
      <c r="H5" s="79"/>
      <c r="I5" s="79"/>
    </row>
    <row r="6" spans="3:9" ht="12.75">
      <c r="C6" s="80" t="s">
        <v>2</v>
      </c>
      <c r="D6" s="80"/>
      <c r="E6" s="80"/>
      <c r="F6" s="80"/>
      <c r="G6" s="80"/>
      <c r="H6" s="80"/>
      <c r="I6" s="80"/>
    </row>
    <row r="7" spans="3:9" ht="12.75">
      <c r="C7" s="80" t="s">
        <v>59</v>
      </c>
      <c r="D7" s="80"/>
      <c r="E7" s="80"/>
      <c r="F7" s="80"/>
      <c r="G7" s="80"/>
      <c r="H7" s="80"/>
      <c r="I7" s="80"/>
    </row>
    <row r="8" spans="3:9" ht="6" customHeight="1" thickBot="1">
      <c r="C8" s="81"/>
      <c r="D8" s="81"/>
      <c r="E8" s="81"/>
      <c r="F8" s="81"/>
      <c r="G8" s="81"/>
      <c r="H8" s="81"/>
      <c r="I8" s="81"/>
    </row>
    <row r="9" spans="3:9" ht="50.25" customHeight="1" thickBot="1">
      <c r="C9" s="9" t="s">
        <v>3</v>
      </c>
      <c r="D9" s="10" t="s">
        <v>60</v>
      </c>
      <c r="E9" s="11" t="s">
        <v>61</v>
      </c>
      <c r="F9" s="11" t="s">
        <v>62</v>
      </c>
      <c r="G9" s="11" t="s">
        <v>4</v>
      </c>
      <c r="H9" s="11" t="s">
        <v>63</v>
      </c>
      <c r="I9" s="10" t="s">
        <v>5</v>
      </c>
    </row>
    <row r="10" spans="3:9" ht="13.5" customHeight="1" thickBot="1">
      <c r="C10" s="82" t="s">
        <v>6</v>
      </c>
      <c r="D10" s="77"/>
      <c r="E10" s="77"/>
      <c r="F10" s="77"/>
      <c r="G10" s="77"/>
      <c r="H10" s="77"/>
      <c r="I10" s="83"/>
    </row>
    <row r="11" spans="3:9" ht="13.5" customHeight="1" thickBot="1">
      <c r="C11" s="12" t="s">
        <v>7</v>
      </c>
      <c r="D11" s="87">
        <v>69058.58999999997</v>
      </c>
      <c r="E11" s="14">
        <f>363489.68+726979.36</f>
        <v>1090469.04</v>
      </c>
      <c r="F11" s="14">
        <f>299625.94+755770.27</f>
        <v>1055396.21</v>
      </c>
      <c r="G11" s="14">
        <f>+E11</f>
        <v>1090469.04</v>
      </c>
      <c r="H11" s="15">
        <f>+D11+E11-F11</f>
        <v>104131.41999999993</v>
      </c>
      <c r="I11" s="75" t="s">
        <v>64</v>
      </c>
    </row>
    <row r="12" spans="3:9" ht="13.5" customHeight="1" thickBot="1">
      <c r="C12" s="12" t="s">
        <v>8</v>
      </c>
      <c r="D12" s="87">
        <v>52107.390000000014</v>
      </c>
      <c r="E12" s="16">
        <f>219253.45+6658.49+195568.12-4312.05</f>
        <v>417168.01</v>
      </c>
      <c r="F12" s="16">
        <f>159653.82+262351.86</f>
        <v>422005.68</v>
      </c>
      <c r="G12" s="14">
        <f>+E12</f>
        <v>417168.01</v>
      </c>
      <c r="H12" s="15">
        <f>+D12+E12-F12</f>
        <v>47269.72000000003</v>
      </c>
      <c r="I12" s="88"/>
    </row>
    <row r="13" spans="3:9" ht="13.5" customHeight="1" thickBot="1">
      <c r="C13" s="12" t="s">
        <v>9</v>
      </c>
      <c r="D13" s="87">
        <v>21717.579999999987</v>
      </c>
      <c r="E13" s="16">
        <f>92939.77+2392.33+126559.06-2003.06</f>
        <v>219888.1</v>
      </c>
      <c r="F13" s="16">
        <f>107650.46+110418.4</f>
        <v>218068.86</v>
      </c>
      <c r="G13" s="14">
        <f>+E13</f>
        <v>219888.1</v>
      </c>
      <c r="H13" s="15">
        <f>+D13+E13-F13</f>
        <v>23536.820000000007</v>
      </c>
      <c r="I13" s="88"/>
    </row>
    <row r="14" spans="3:9" ht="13.5" customHeight="1" thickBot="1">
      <c r="C14" s="12" t="s">
        <v>10</v>
      </c>
      <c r="D14" s="87">
        <v>12699.410000000003</v>
      </c>
      <c r="E14" s="16">
        <f>25185.41-402.98+42630.32-797.04+31329.58+804.99+24670.16+813.93</f>
        <v>124234.37000000001</v>
      </c>
      <c r="F14" s="16">
        <f>29239.94+37169.45+36137.95+20695.1</f>
        <v>123242.44</v>
      </c>
      <c r="G14" s="14">
        <f>+E14</f>
        <v>124234.37000000001</v>
      </c>
      <c r="H14" s="15">
        <f>+D14+E14-F14</f>
        <v>13691.340000000026</v>
      </c>
      <c r="I14" s="89"/>
    </row>
    <row r="15" spans="3:9" ht="13.5" customHeight="1" thickBot="1">
      <c r="C15" s="12" t="s">
        <v>11</v>
      </c>
      <c r="D15" s="17">
        <f>SUM(D11:D14)</f>
        <v>155582.96999999997</v>
      </c>
      <c r="E15" s="17">
        <f>SUM(E11:E14)</f>
        <v>1851759.5200000003</v>
      </c>
      <c r="F15" s="17">
        <f>SUM(F11:F14)</f>
        <v>1818713.19</v>
      </c>
      <c r="G15" s="17">
        <f>SUM(G11:G14)</f>
        <v>1851759.5200000003</v>
      </c>
      <c r="H15" s="17">
        <f>SUM(H11:H14)</f>
        <v>188629.3</v>
      </c>
      <c r="I15" s="12"/>
    </row>
    <row r="16" spans="3:9" ht="13.5" customHeight="1" thickBot="1">
      <c r="C16" s="77" t="s">
        <v>12</v>
      </c>
      <c r="D16" s="77"/>
      <c r="E16" s="77"/>
      <c r="F16" s="77"/>
      <c r="G16" s="77"/>
      <c r="H16" s="77"/>
      <c r="I16" s="77"/>
    </row>
    <row r="17" spans="3:9" ht="50.25" customHeight="1" thickBot="1">
      <c r="C17" s="18" t="s">
        <v>3</v>
      </c>
      <c r="D17" s="10" t="s">
        <v>60</v>
      </c>
      <c r="E17" s="11" t="s">
        <v>61</v>
      </c>
      <c r="F17" s="11" t="s">
        <v>62</v>
      </c>
      <c r="G17" s="11" t="s">
        <v>4</v>
      </c>
      <c r="H17" s="11" t="s">
        <v>63</v>
      </c>
      <c r="I17" s="19" t="s">
        <v>13</v>
      </c>
    </row>
    <row r="18" spans="3:9" ht="17.25" customHeight="1" thickBot="1">
      <c r="C18" s="9" t="s">
        <v>14</v>
      </c>
      <c r="D18" s="90">
        <v>41332.77000000002</v>
      </c>
      <c r="E18" s="20">
        <v>646803.24</v>
      </c>
      <c r="F18" s="20">
        <v>625364.54</v>
      </c>
      <c r="G18" s="20">
        <f>+E18</f>
        <v>646803.24</v>
      </c>
      <c r="H18" s="20">
        <f aca="true" t="shared" si="0" ref="H18:H24">+D18+E18-F18</f>
        <v>62771.46999999997</v>
      </c>
      <c r="I18" s="91" t="s">
        <v>65</v>
      </c>
    </row>
    <row r="19" spans="3:10" ht="18.75" customHeight="1" thickBot="1">
      <c r="C19" s="12" t="s">
        <v>15</v>
      </c>
      <c r="D19" s="87">
        <v>15205.839999999997</v>
      </c>
      <c r="E19" s="14">
        <v>108008.16</v>
      </c>
      <c r="F19" s="14">
        <v>110741.32</v>
      </c>
      <c r="G19" s="20">
        <v>16500.31</v>
      </c>
      <c r="H19" s="20">
        <f t="shared" si="0"/>
        <v>12472.679999999993</v>
      </c>
      <c r="I19" s="76"/>
      <c r="J19" s="21"/>
    </row>
    <row r="20" spans="3:9" ht="13.5" customHeight="1" thickBot="1">
      <c r="C20" s="18" t="s">
        <v>16</v>
      </c>
      <c r="D20" s="92">
        <v>12535.209999999992</v>
      </c>
      <c r="E20" s="14">
        <v>185815.44</v>
      </c>
      <c r="F20" s="14">
        <v>179991.46</v>
      </c>
      <c r="G20" s="20">
        <v>468550</v>
      </c>
      <c r="H20" s="20">
        <f t="shared" si="0"/>
        <v>18359.190000000002</v>
      </c>
      <c r="I20" s="22"/>
    </row>
    <row r="21" spans="3:9" ht="22.5" customHeight="1" hidden="1" thickBot="1">
      <c r="C21" s="12" t="s">
        <v>17</v>
      </c>
      <c r="D21" s="87">
        <v>0</v>
      </c>
      <c r="E21" s="14"/>
      <c r="F21" s="14"/>
      <c r="G21" s="20">
        <f>+E21</f>
        <v>0</v>
      </c>
      <c r="H21" s="20">
        <f t="shared" si="0"/>
        <v>0</v>
      </c>
      <c r="I21" s="23" t="s">
        <v>66</v>
      </c>
    </row>
    <row r="22" spans="3:9" ht="13.5" customHeight="1" thickBot="1">
      <c r="C22" s="12" t="s">
        <v>18</v>
      </c>
      <c r="D22" s="87">
        <v>10096.460000000006</v>
      </c>
      <c r="E22" s="14">
        <v>140411.04</v>
      </c>
      <c r="F22" s="14">
        <v>136804.98</v>
      </c>
      <c r="G22" s="20">
        <f>+E22</f>
        <v>140411.04</v>
      </c>
      <c r="H22" s="20">
        <f t="shared" si="0"/>
        <v>13702.51999999999</v>
      </c>
      <c r="I22" s="23" t="s">
        <v>19</v>
      </c>
    </row>
    <row r="23" spans="3:9" ht="13.5" customHeight="1" thickBot="1">
      <c r="C23" s="12" t="s">
        <v>20</v>
      </c>
      <c r="D23" s="87">
        <v>628.3900000000003</v>
      </c>
      <c r="E23" s="16">
        <v>8308.32</v>
      </c>
      <c r="F23" s="16">
        <v>8108.63</v>
      </c>
      <c r="G23" s="20">
        <f>+E23</f>
        <v>8308.32</v>
      </c>
      <c r="H23" s="20">
        <f t="shared" si="0"/>
        <v>828.079999999999</v>
      </c>
      <c r="I23" s="13" t="s">
        <v>21</v>
      </c>
    </row>
    <row r="24" spans="3:9" ht="13.5" customHeight="1" thickBot="1">
      <c r="C24" s="18" t="s">
        <v>22</v>
      </c>
      <c r="D24" s="24">
        <v>6709.520000000004</v>
      </c>
      <c r="E24" s="16">
        <v>89771.18</v>
      </c>
      <c r="F24" s="16">
        <v>87684.63</v>
      </c>
      <c r="G24" s="20">
        <f>+E24</f>
        <v>89771.18</v>
      </c>
      <c r="H24" s="20">
        <f t="shared" si="0"/>
        <v>8796.069999999992</v>
      </c>
      <c r="I24" s="23"/>
    </row>
    <row r="25" spans="3:9" ht="13.5" customHeight="1" thickBot="1">
      <c r="C25" s="12" t="s">
        <v>23</v>
      </c>
      <c r="D25" s="24">
        <v>0</v>
      </c>
      <c r="E25" s="16">
        <v>54419.88</v>
      </c>
      <c r="F25" s="16">
        <v>49943.55</v>
      </c>
      <c r="G25" s="20">
        <f>+E25</f>
        <v>54419.88</v>
      </c>
      <c r="H25" s="20">
        <f>+D25+E25-F25</f>
        <v>4476.3299999999945</v>
      </c>
      <c r="I25" s="13" t="s">
        <v>67</v>
      </c>
    </row>
    <row r="26" spans="3:9" s="25" customFormat="1" ht="13.5" customHeight="1" thickBot="1">
      <c r="C26" s="12" t="s">
        <v>11</v>
      </c>
      <c r="D26" s="17">
        <f>SUM(D18:D25)</f>
        <v>86508.19000000002</v>
      </c>
      <c r="E26" s="17">
        <f>SUM(E18:E25)</f>
        <v>1233537.26</v>
      </c>
      <c r="F26" s="17">
        <f>SUM(F18:F25)</f>
        <v>1198639.11</v>
      </c>
      <c r="G26" s="17">
        <f>SUM(G18:G25)</f>
        <v>1424763.97</v>
      </c>
      <c r="H26" s="17">
        <f>SUM(H18:H25)</f>
        <v>121406.33999999994</v>
      </c>
      <c r="I26" s="22"/>
    </row>
    <row r="27" spans="3:9" ht="13.5" customHeight="1" thickBot="1">
      <c r="C27" s="78" t="s">
        <v>24</v>
      </c>
      <c r="D27" s="78"/>
      <c r="E27" s="78"/>
      <c r="F27" s="78"/>
      <c r="G27" s="78"/>
      <c r="H27" s="78"/>
      <c r="I27" s="78"/>
    </row>
    <row r="28" spans="3:9" ht="28.5" customHeight="1" thickBot="1">
      <c r="C28" s="93" t="s">
        <v>25</v>
      </c>
      <c r="D28" s="94" t="s">
        <v>26</v>
      </c>
      <c r="E28" s="95"/>
      <c r="F28" s="95"/>
      <c r="G28" s="95"/>
      <c r="H28" s="96"/>
      <c r="I28" s="26" t="s">
        <v>27</v>
      </c>
    </row>
    <row r="29" spans="3:8" ht="21" customHeight="1">
      <c r="C29" s="28" t="s">
        <v>68</v>
      </c>
      <c r="D29" s="28"/>
      <c r="E29" s="28"/>
      <c r="F29" s="28"/>
      <c r="G29" s="28"/>
      <c r="H29" s="29">
        <f>+H15+H26</f>
        <v>310035.6399999999</v>
      </c>
    </row>
  </sheetData>
  <sheetProtection/>
  <mergeCells count="10">
    <mergeCell ref="C5:I5"/>
    <mergeCell ref="C6:I6"/>
    <mergeCell ref="C7:I7"/>
    <mergeCell ref="C8:I8"/>
    <mergeCell ref="C10:I10"/>
    <mergeCell ref="I11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5" sqref="B5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97" t="s">
        <v>28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7" t="s">
        <v>29</v>
      </c>
      <c r="B2" s="97"/>
      <c r="C2" s="97"/>
      <c r="D2" s="97"/>
      <c r="E2" s="97"/>
      <c r="F2" s="97"/>
      <c r="G2" s="97"/>
      <c r="H2" s="97"/>
      <c r="I2" s="97"/>
    </row>
    <row r="3" spans="1:9" ht="12.75">
      <c r="A3" s="97" t="s">
        <v>69</v>
      </c>
      <c r="B3" s="97"/>
      <c r="C3" s="97"/>
      <c r="D3" s="97"/>
      <c r="E3" s="97"/>
      <c r="F3" s="97"/>
      <c r="G3" s="97"/>
      <c r="H3" s="97"/>
      <c r="I3" s="97"/>
    </row>
    <row r="4" spans="1:9" ht="51">
      <c r="A4" s="98" t="s">
        <v>30</v>
      </c>
      <c r="B4" s="99" t="s">
        <v>70</v>
      </c>
      <c r="C4" s="99" t="s">
        <v>71</v>
      </c>
      <c r="D4" s="99" t="s">
        <v>31</v>
      </c>
      <c r="E4" s="99" t="s">
        <v>32</v>
      </c>
      <c r="F4" s="99" t="s">
        <v>33</v>
      </c>
      <c r="G4" s="99" t="s">
        <v>34</v>
      </c>
      <c r="H4" s="99" t="s">
        <v>72</v>
      </c>
      <c r="I4" s="98" t="s">
        <v>35</v>
      </c>
    </row>
    <row r="5" spans="1:9" ht="15">
      <c r="A5" s="100" t="s">
        <v>36</v>
      </c>
      <c r="B5" s="100">
        <v>-68.61000000000004</v>
      </c>
      <c r="C5" s="101">
        <v>-72.06444</v>
      </c>
      <c r="D5" s="101">
        <v>108.00816</v>
      </c>
      <c r="E5" s="101">
        <v>110.74132</v>
      </c>
      <c r="F5" s="101">
        <v>2.16</v>
      </c>
      <c r="G5" s="101">
        <v>16.50031</v>
      </c>
      <c r="H5" s="101">
        <v>12.47268</v>
      </c>
      <c r="I5" s="101">
        <f>B5+D5+F5-G5</f>
        <v>25.05784999999996</v>
      </c>
    </row>
    <row r="7" ht="1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84" t="s">
        <v>81</v>
      </c>
      <c r="B1" s="84"/>
      <c r="C1" s="84"/>
      <c r="D1" s="84"/>
      <c r="E1" s="84"/>
      <c r="F1" s="84"/>
      <c r="G1" s="84"/>
    </row>
    <row r="2" spans="1:7" ht="29.25" customHeight="1" thickBot="1">
      <c r="A2" s="84"/>
      <c r="B2" s="84"/>
      <c r="C2" s="84"/>
      <c r="D2" s="84"/>
      <c r="E2" s="84"/>
      <c r="F2" s="84"/>
      <c r="G2" s="84"/>
    </row>
    <row r="3" spans="1:7" ht="13.5" thickBot="1">
      <c r="A3" s="30"/>
      <c r="B3" s="31"/>
      <c r="C3" s="32"/>
      <c r="D3" s="31"/>
      <c r="E3" s="31"/>
      <c r="F3" s="85" t="s">
        <v>37</v>
      </c>
      <c r="G3" s="86"/>
    </row>
    <row r="4" spans="1:7" ht="12.75">
      <c r="A4" s="33" t="s">
        <v>38</v>
      </c>
      <c r="B4" s="34" t="s">
        <v>39</v>
      </c>
      <c r="C4" s="33" t="s">
        <v>40</v>
      </c>
      <c r="D4" s="34" t="s">
        <v>41</v>
      </c>
      <c r="E4" s="35" t="s">
        <v>42</v>
      </c>
      <c r="F4" s="35"/>
      <c r="G4" s="35"/>
    </row>
    <row r="5" spans="1:7" ht="12.75">
      <c r="A5" s="33" t="s">
        <v>43</v>
      </c>
      <c r="B5" s="34"/>
      <c r="C5" s="36"/>
      <c r="D5" s="34" t="s">
        <v>44</v>
      </c>
      <c r="E5" s="34" t="s">
        <v>45</v>
      </c>
      <c r="F5" s="34" t="s">
        <v>46</v>
      </c>
      <c r="G5" s="34" t="s">
        <v>47</v>
      </c>
    </row>
    <row r="6" spans="1:7" ht="12.75">
      <c r="A6" s="33"/>
      <c r="B6" s="34"/>
      <c r="C6" s="36"/>
      <c r="D6" s="34" t="s">
        <v>48</v>
      </c>
      <c r="E6" s="34"/>
      <c r="F6" s="34" t="s">
        <v>49</v>
      </c>
      <c r="G6" s="34" t="s">
        <v>50</v>
      </c>
    </row>
    <row r="7" spans="1:7" ht="12.75">
      <c r="A7" s="37"/>
      <c r="B7" s="38"/>
      <c r="C7" s="39"/>
      <c r="D7" s="38"/>
      <c r="E7" s="38"/>
      <c r="F7" s="38"/>
      <c r="G7" s="34" t="s">
        <v>51</v>
      </c>
    </row>
    <row r="8" spans="1:7" ht="13.5" thickBot="1">
      <c r="A8" s="40"/>
      <c r="B8" s="41"/>
      <c r="C8" s="42"/>
      <c r="D8" s="41"/>
      <c r="E8" s="41"/>
      <c r="F8" s="41"/>
      <c r="G8" s="41"/>
    </row>
    <row r="9" spans="1:7" ht="12.75">
      <c r="A9" s="31"/>
      <c r="B9" s="43"/>
      <c r="C9" s="32"/>
      <c r="D9" s="31"/>
      <c r="E9" s="31"/>
      <c r="F9" s="31"/>
      <c r="G9" s="43"/>
    </row>
    <row r="10" spans="1:7" ht="12.75">
      <c r="A10" s="34">
        <v>1</v>
      </c>
      <c r="B10" s="44" t="s">
        <v>52</v>
      </c>
      <c r="C10" s="33" t="s">
        <v>82</v>
      </c>
      <c r="D10" s="34" t="s">
        <v>83</v>
      </c>
      <c r="E10" s="45">
        <v>276.028</v>
      </c>
      <c r="F10" s="45">
        <v>276.028</v>
      </c>
      <c r="G10" s="46">
        <f>+E10-F10</f>
        <v>0</v>
      </c>
    </row>
    <row r="11" spans="1:7" ht="12.75">
      <c r="A11" s="34"/>
      <c r="B11" s="44"/>
      <c r="C11" s="33" t="s">
        <v>84</v>
      </c>
      <c r="D11" s="34" t="s">
        <v>85</v>
      </c>
      <c r="E11" s="45">
        <v>192.522</v>
      </c>
      <c r="F11" s="45">
        <v>192.522</v>
      </c>
      <c r="G11" s="46">
        <f>+E11-F11</f>
        <v>0</v>
      </c>
    </row>
    <row r="12" spans="1:7" ht="12.75">
      <c r="A12" s="34"/>
      <c r="B12" s="44"/>
      <c r="C12" s="33"/>
      <c r="D12" s="34"/>
      <c r="E12" s="45"/>
      <c r="F12" s="45"/>
      <c r="G12" s="46"/>
    </row>
    <row r="13" spans="1:7" ht="12.75">
      <c r="A13" s="34"/>
      <c r="B13" s="44"/>
      <c r="C13" s="47" t="s">
        <v>53</v>
      </c>
      <c r="D13" s="48"/>
      <c r="E13" s="49">
        <f>SUM(E10:E12)</f>
        <v>468.55</v>
      </c>
      <c r="F13" s="49">
        <f>SUM(F10:F12)</f>
        <v>468.55</v>
      </c>
      <c r="G13" s="49">
        <f>SUM(G10:G12)</f>
        <v>0</v>
      </c>
    </row>
    <row r="14" spans="1:7" ht="13.5" thickBot="1">
      <c r="A14" s="50"/>
      <c r="B14" s="51"/>
      <c r="C14" s="52"/>
      <c r="D14" s="53"/>
      <c r="E14" s="54"/>
      <c r="F14" s="54"/>
      <c r="G14" s="55"/>
    </row>
    <row r="15" spans="1:7" ht="12.75">
      <c r="A15" s="31"/>
      <c r="B15" s="43"/>
      <c r="C15" s="102"/>
      <c r="D15" s="56"/>
      <c r="E15" s="57"/>
      <c r="F15" s="58"/>
      <c r="G15" s="58"/>
    </row>
    <row r="16" spans="1:7" ht="12.75">
      <c r="A16" s="38"/>
      <c r="B16" s="59" t="s">
        <v>11</v>
      </c>
      <c r="C16" s="103"/>
      <c r="D16" s="36"/>
      <c r="E16" s="60">
        <f>E13</f>
        <v>468.55</v>
      </c>
      <c r="F16" s="61">
        <f>+F13</f>
        <v>468.55</v>
      </c>
      <c r="G16" s="62">
        <f>+E16-F16</f>
        <v>0</v>
      </c>
    </row>
    <row r="17" spans="1:7" ht="13.5" thickBot="1">
      <c r="A17" s="41"/>
      <c r="B17" s="63"/>
      <c r="C17" s="104"/>
      <c r="D17" s="64"/>
      <c r="E17" s="53"/>
      <c r="F17" s="65"/>
      <c r="G17" s="65"/>
    </row>
    <row r="19" spans="1:7" ht="63.75" customHeight="1">
      <c r="A19" s="66" t="s">
        <v>54</v>
      </c>
      <c r="B19" s="66" t="s">
        <v>56</v>
      </c>
      <c r="C19" s="66" t="s">
        <v>86</v>
      </c>
      <c r="D19" s="66" t="s">
        <v>87</v>
      </c>
      <c r="E19" s="67" t="s">
        <v>55</v>
      </c>
      <c r="F19" s="66" t="s">
        <v>88</v>
      </c>
      <c r="G19" s="68"/>
    </row>
    <row r="20" spans="1:7" ht="15">
      <c r="A20" s="69">
        <v>1</v>
      </c>
      <c r="B20" s="70">
        <v>12535.209999999992</v>
      </c>
      <c r="C20" s="70">
        <v>185815.44</v>
      </c>
      <c r="D20" s="70">
        <v>179991.46</v>
      </c>
      <c r="E20" s="70">
        <v>26046.72</v>
      </c>
      <c r="F20" s="70">
        <f>+B20+C20-D20</f>
        <v>18359.190000000002</v>
      </c>
      <c r="G20" s="71"/>
    </row>
    <row r="22" spans="1:5" ht="90">
      <c r="A22" s="66" t="s">
        <v>54</v>
      </c>
      <c r="B22" s="66" t="s">
        <v>58</v>
      </c>
      <c r="C22" s="66" t="s">
        <v>89</v>
      </c>
      <c r="D22" s="66" t="s">
        <v>57</v>
      </c>
      <c r="E22" s="66" t="s">
        <v>90</v>
      </c>
    </row>
    <row r="23" spans="1:5" ht="15">
      <c r="A23" s="72">
        <v>1</v>
      </c>
      <c r="B23" s="73">
        <v>28074.130000000005</v>
      </c>
      <c r="C23" s="73">
        <f>+D20+E20</f>
        <v>206038.18</v>
      </c>
      <c r="D23" s="73">
        <v>468550</v>
      </c>
      <c r="E23" s="73">
        <f>+B23+C23-D23</f>
        <v>-234437.69</v>
      </c>
    </row>
    <row r="24" spans="1:5" ht="12.75">
      <c r="A24" s="39"/>
      <c r="B24" s="39"/>
      <c r="C24" s="74"/>
      <c r="D24" s="74"/>
      <c r="E24" s="36"/>
    </row>
    <row r="25" spans="1:5" ht="12.75">
      <c r="A25" s="39"/>
      <c r="B25" s="39"/>
      <c r="C25" s="74"/>
      <c r="D25" s="74"/>
      <c r="E25" s="36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2011-03-25T07:29:28Z</dcterms:created>
  <dcterms:modified xsi:type="dcterms:W3CDTF">2012-04-25T05:51:56Z</dcterms:modified>
  <cp:category/>
  <cp:version/>
  <cp:contentType/>
  <cp:contentStatus/>
</cp:coreProperties>
</file>