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<sst xmlns="http://schemas.openxmlformats.org/spreadsheetml/2006/main" count="109" uniqueCount="98">
  <si>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</si>
  <si>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</si>
  <si>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</si>
  <si>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</si>
  <si>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</si>
  <si>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</si>
  <si>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</si>
  <si>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</si>
  <si>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</si>
  <si>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</si>
  <si>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</si>
  <si>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</si>
  <si>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</si>
  <si>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</si>
  <si>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</si>
  <si>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</si>
  <si>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</si>
  <si>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</si>
  <si>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</si>
  <si>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</si>
  <si>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</si>
  <si>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</si>
  <si>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</si>
  <si>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</si>
  <si>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</si>
  <si>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</si>
  <si>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</si>
  <si>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</si>
  <si>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</si>
  <si>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</si>
  <si>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</si>
  <si>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</si>
  <si>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</si>
  <si>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12 по ул. Заречная с 01.09.2011г.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</si>
  <si>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</si>
  <si>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</si>
  <si>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</si>
  <si>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</si>
  <si>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</si>
  <si>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Н/2010-86 от 01.09.2010г.</t>
  </si>
  <si>
    <t>ООО "СЗЛК", ООО ИЦ "Ликон", ОАО "ПСК"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</si>
  <si>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</si>
  <si>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</si>
  <si>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</si>
  <si>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</si>
  <si>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</si>
  <si>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01.01.2012г.</t>
  </si>
  <si>
    <t>№ 12 по ул. Заречная с 01.09.2011г.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</si>
  <si>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</si>
  <si>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</si>
  <si>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</si>
  <si>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209.43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</si>
  <si>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- 31.35 т.р.</t>
  </si>
  <si>
    <t>окраска фасадов, входных дверей, мусоропроводных камер - 1.14 т.р.</t>
  </si>
  <si>
    <t>косметич.ремонт после протечки кровли - 7.00 т.р.</t>
  </si>
  <si>
    <t>замеры сопротивления изоляции - 99.86 т.р.</t>
  </si>
  <si>
    <t>обслуживание КУУТЭ за июль - декабрь 2011г. - 17.04 т.р.</t>
  </si>
  <si>
    <t>ремонт ЦО, ГВС, ХВС - 31.31 т.р.</t>
  </si>
  <si>
    <t>установка регулятора температур - 19.46 т.р.</t>
  </si>
  <si>
    <t>прочее - 2.27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</si>
  <si>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ул.Заречная,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</si>
  <si>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</si>
  <si>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</si>
  <si>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</si>
  <si>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</si>
  <si>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</si>
  <si>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</si>
  <si>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</si>
  <si>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</si>
  <si>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</si>
  <si>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</si>
  <si>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</si>
  <si>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</si>
  <si>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</si>
  <si>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</si>
  <si>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</si>
  <si>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12</t>
  </si>
  <si>
    <t>герметизация швов</t>
  </si>
  <si>
    <t>64 м.п.</t>
  </si>
  <si>
    <t>1 шт.</t>
  </si>
  <si>
    <t>ремонт кровли с утеплением</t>
  </si>
  <si>
    <t>617.8 кв.м.</t>
  </si>
  <si>
    <t>установка узлов учета ХВС</t>
  </si>
  <si>
    <t>установка т/о узлов учета теп/энергии</t>
  </si>
  <si>
    <t>установка эл.счетчиков</t>
  </si>
  <si>
    <t>2 шт.</t>
  </si>
  <si>
    <t>Всего</t>
  </si>
  <si>
    <t>№ п/п</t>
  </si>
  <si>
    <t>Задолженность населения на 01.01.2011г., руб.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</si>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</sst>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18" fillId="0" borderId="24" xfId="61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33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50.25" customHeight="1" thickBot="1">
      <c r="C9" s="9" t="s">
        <v>3</v>
      </c>
      <c r="D9" s="10" t="s">
        <v>34</v>
      </c>
      <c r="E9" s="11" t="s">
        <v>35</v>
      </c>
      <c r="F9" s="11" t="s">
        <v>36</v>
      </c>
      <c r="G9" s="11" t="s">
        <v>4</v>
      </c>
      <c r="H9" s="11" t="s">
        <v>37</v>
      </c>
      <c r="I9" s="10" t="s">
        <v>5</v>
      </c>
    </row>
    <row r="10" spans="3:9" ht="13.5" customHeight="1" thickBot="1">
      <c r="C10" s="96" t="s">
        <v>6</v>
      </c>
      <c r="D10" s="83"/>
      <c r="E10" s="83"/>
      <c r="F10" s="83"/>
      <c r="G10" s="83"/>
      <c r="H10" s="83"/>
      <c r="I10" s="97"/>
    </row>
    <row r="11" spans="3:9" ht="13.5" customHeight="1" thickBot="1">
      <c r="C11" s="12" t="s">
        <v>7</v>
      </c>
      <c r="D11" s="13">
        <v>62457.48999999999</v>
      </c>
      <c r="E11" s="14">
        <f>867632.52+64555.76</f>
        <v>932188.28</v>
      </c>
      <c r="F11" s="14">
        <v>924060.93</v>
      </c>
      <c r="G11" s="14">
        <f>+E11</f>
        <v>932188.28</v>
      </c>
      <c r="H11" s="14">
        <f>+D11+E11-F11</f>
        <v>70584.83999999997</v>
      </c>
      <c r="I11" s="86" t="s">
        <v>38</v>
      </c>
    </row>
    <row r="12" spans="3:9" ht="13.5" customHeight="1" thickBot="1">
      <c r="C12" s="12" t="s">
        <v>8</v>
      </c>
      <c r="D12" s="13">
        <v>21103.11</v>
      </c>
      <c r="E12" s="15">
        <f>264645.49-23601.26</f>
        <v>241044.22999999998</v>
      </c>
      <c r="F12" s="15">
        <v>241964.53</v>
      </c>
      <c r="G12" s="14">
        <f>+E12</f>
        <v>241044.22999999998</v>
      </c>
      <c r="H12" s="14">
        <f>+D12+E12-F12</f>
        <v>20182.80999999997</v>
      </c>
      <c r="I12" s="87"/>
    </row>
    <row r="13" spans="3:9" ht="13.5" customHeight="1" thickBot="1">
      <c r="C13" s="12" t="s">
        <v>9</v>
      </c>
      <c r="D13" s="13">
        <v>9389.299999999996</v>
      </c>
      <c r="E13" s="15">
        <f>120484.18-2204.18+73780.44-3374</f>
        <v>188686.44</v>
      </c>
      <c r="F13" s="15">
        <f>79455.32+105438.36</f>
        <v>184893.68</v>
      </c>
      <c r="G13" s="14">
        <f>+E13</f>
        <v>188686.44</v>
      </c>
      <c r="H13" s="14">
        <f>+D13+E13-F13</f>
        <v>13182.059999999998</v>
      </c>
      <c r="I13" s="87"/>
    </row>
    <row r="14" spans="3:9" ht="13.5" customHeight="1" thickBot="1">
      <c r="C14" s="12" t="s">
        <v>10</v>
      </c>
      <c r="D14" s="13">
        <v>5066.249999999996</v>
      </c>
      <c r="E14" s="15">
        <f>25031.04-1961.47+25075-1114.86+40549.56-986.96+7574-380.08</f>
        <v>93786.22999999998</v>
      </c>
      <c r="F14" s="15">
        <f>24072.47+26984.38+35310.59+5629.35</f>
        <v>91996.79000000001</v>
      </c>
      <c r="G14" s="14">
        <f>+E14</f>
        <v>93786.22999999998</v>
      </c>
      <c r="H14" s="14">
        <f>+D14+E14-F14</f>
        <v>6855.689999999973</v>
      </c>
      <c r="I14" s="88"/>
    </row>
    <row r="15" spans="3:9" ht="13.5" customHeight="1" thickBot="1">
      <c r="C15" s="12" t="s">
        <v>11</v>
      </c>
      <c r="D15" s="16">
        <f>SUM(D11:D14)</f>
        <v>98016.15</v>
      </c>
      <c r="E15" s="16">
        <f>SUM(E11:E14)</f>
        <v>1455705.18</v>
      </c>
      <c r="F15" s="16">
        <f>SUM(F11:F14)</f>
        <v>1442915.93</v>
      </c>
      <c r="G15" s="16">
        <f>SUM(G11:G14)</f>
        <v>1455705.18</v>
      </c>
      <c r="H15" s="16">
        <f>SUM(H11:H14)</f>
        <v>110805.3999999999</v>
      </c>
      <c r="I15" s="17"/>
    </row>
    <row r="16" spans="3:9" ht="13.5" customHeight="1" thickBot="1">
      <c r="C16" s="83" t="s">
        <v>12</v>
      </c>
      <c r="D16" s="83"/>
      <c r="E16" s="83"/>
      <c r="F16" s="83"/>
      <c r="G16" s="83"/>
      <c r="H16" s="83"/>
      <c r="I16" s="83"/>
    </row>
    <row r="17" spans="3:9" ht="49.5" customHeight="1" thickBot="1">
      <c r="C17" s="18" t="s">
        <v>3</v>
      </c>
      <c r="D17" s="10" t="s">
        <v>34</v>
      </c>
      <c r="E17" s="11" t="s">
        <v>35</v>
      </c>
      <c r="F17" s="11" t="s">
        <v>36</v>
      </c>
      <c r="G17" s="11" t="s">
        <v>4</v>
      </c>
      <c r="H17" s="11" t="s">
        <v>37</v>
      </c>
      <c r="I17" s="19" t="s">
        <v>13</v>
      </c>
    </row>
    <row r="18" spans="3:9" ht="17.25" customHeight="1" thickBot="1">
      <c r="C18" s="9" t="s">
        <v>14</v>
      </c>
      <c r="D18" s="20">
        <v>26618.22</v>
      </c>
      <c r="E18" s="21">
        <f>671914.08-760.68</f>
        <v>671153.3999999999</v>
      </c>
      <c r="F18" s="21">
        <v>654488.51</v>
      </c>
      <c r="G18" s="21">
        <f>+E18</f>
        <v>671153.3999999999</v>
      </c>
      <c r="H18" s="21">
        <f>+D18+E18-F18</f>
        <v>43283.10999999987</v>
      </c>
      <c r="I18" s="84" t="s">
        <v>39</v>
      </c>
    </row>
    <row r="19" spans="3:10" ht="18.75" customHeight="1" thickBot="1">
      <c r="C19" s="12" t="s">
        <v>15</v>
      </c>
      <c r="D19" s="13">
        <v>6528.989999999998</v>
      </c>
      <c r="E19" s="14">
        <v>133560.96</v>
      </c>
      <c r="F19" s="14">
        <v>131333.56</v>
      </c>
      <c r="G19" s="21">
        <v>209426.87</v>
      </c>
      <c r="H19" s="21">
        <f aca="true" t="shared" si="0" ref="H19:H25">+D19+E19-F19</f>
        <v>8756.389999999985</v>
      </c>
      <c r="I19" s="85"/>
      <c r="J19" s="22"/>
    </row>
    <row r="20" spans="3:9" ht="13.5" customHeight="1" thickBot="1">
      <c r="C20" s="18" t="s">
        <v>16</v>
      </c>
      <c r="D20" s="23">
        <v>0</v>
      </c>
      <c r="E20" s="14">
        <v>259932.66</v>
      </c>
      <c r="F20" s="14">
        <v>244882.22</v>
      </c>
      <c r="G20" s="21">
        <v>357311</v>
      </c>
      <c r="H20" s="21">
        <f t="shared" si="0"/>
        <v>15050.440000000002</v>
      </c>
      <c r="I20" s="24"/>
    </row>
    <row r="21" spans="3:9" ht="22.5" customHeight="1" thickBot="1">
      <c r="C21" s="12" t="s">
        <v>17</v>
      </c>
      <c r="D21" s="13">
        <v>5298.549999999999</v>
      </c>
      <c r="E21" s="14">
        <v>115667.64</v>
      </c>
      <c r="F21" s="14">
        <v>113248.36</v>
      </c>
      <c r="G21" s="21">
        <f>+E21</f>
        <v>115667.64</v>
      </c>
      <c r="H21" s="21">
        <f t="shared" si="0"/>
        <v>7717.830000000002</v>
      </c>
      <c r="I21" s="25" t="s">
        <v>40</v>
      </c>
    </row>
    <row r="22" spans="3:9" ht="13.5" customHeight="1" thickBot="1">
      <c r="C22" s="12" t="s">
        <v>18</v>
      </c>
      <c r="D22" s="13">
        <v>7583.6500000000015</v>
      </c>
      <c r="E22" s="14">
        <v>173628.96</v>
      </c>
      <c r="F22" s="14">
        <v>169830.4</v>
      </c>
      <c r="G22" s="21">
        <f>+E22</f>
        <v>173628.96</v>
      </c>
      <c r="H22" s="21">
        <f t="shared" si="0"/>
        <v>11382.209999999992</v>
      </c>
      <c r="I22" s="25" t="s">
        <v>19</v>
      </c>
    </row>
    <row r="23" spans="3:9" ht="13.5" customHeight="1" thickBot="1">
      <c r="C23" s="12" t="s">
        <v>20</v>
      </c>
      <c r="D23" s="13">
        <v>1657.3999999999996</v>
      </c>
      <c r="E23" s="15">
        <v>38013.36</v>
      </c>
      <c r="F23" s="15">
        <v>37178.81</v>
      </c>
      <c r="G23" s="21">
        <f>+E23</f>
        <v>38013.36</v>
      </c>
      <c r="H23" s="21">
        <f t="shared" si="0"/>
        <v>2491.9500000000044</v>
      </c>
      <c r="I23" s="26" t="s">
        <v>21</v>
      </c>
    </row>
    <row r="24" spans="3:9" ht="13.5" customHeight="1" thickBot="1">
      <c r="C24" s="18" t="s">
        <v>22</v>
      </c>
      <c r="D24" s="13">
        <v>4429.990000000002</v>
      </c>
      <c r="E24" s="15">
        <f>84524.83-337.64</f>
        <v>84187.19</v>
      </c>
      <c r="F24" s="15">
        <v>82936.2</v>
      </c>
      <c r="G24" s="21">
        <f>+E24</f>
        <v>84187.19</v>
      </c>
      <c r="H24" s="21">
        <f t="shared" si="0"/>
        <v>5680.9800000000105</v>
      </c>
      <c r="I24" s="25"/>
    </row>
    <row r="25" spans="3:9" ht="13.5" customHeight="1" hidden="1" thickBot="1">
      <c r="C25" s="12" t="s">
        <v>23</v>
      </c>
      <c r="D25" s="13">
        <v>0</v>
      </c>
      <c r="E25" s="15"/>
      <c r="F25" s="15"/>
      <c r="G25" s="21">
        <f>+E25</f>
        <v>0</v>
      </c>
      <c r="H25" s="21">
        <f t="shared" si="0"/>
        <v>0</v>
      </c>
      <c r="I25" s="26" t="s">
        <v>41</v>
      </c>
    </row>
    <row r="26" spans="3:9" s="27" customFormat="1" ht="13.5" customHeight="1" thickBot="1">
      <c r="C26" s="12" t="s">
        <v>11</v>
      </c>
      <c r="D26" s="16">
        <f>SUM(D18:D25)</f>
        <v>52116.8</v>
      </c>
      <c r="E26" s="16">
        <f>SUM(E18:E25)</f>
        <v>1476144.1699999997</v>
      </c>
      <c r="F26" s="16">
        <f>SUM(F18:F25)</f>
        <v>1433898.06</v>
      </c>
      <c r="G26" s="16">
        <f>SUM(G18:G25)</f>
        <v>1649388.42</v>
      </c>
      <c r="H26" s="16">
        <f>SUM(H18:H25)</f>
        <v>94362.90999999986</v>
      </c>
      <c r="I26" s="24"/>
    </row>
    <row r="27" spans="3:9" ht="13.5" customHeight="1" thickBot="1">
      <c r="C27" s="89" t="s">
        <v>42</v>
      </c>
      <c r="D27" s="89"/>
      <c r="E27" s="89"/>
      <c r="F27" s="89"/>
      <c r="G27" s="89"/>
      <c r="H27" s="89"/>
      <c r="I27" s="89"/>
    </row>
    <row r="28" spans="3:9" ht="25.5" customHeight="1" thickBot="1">
      <c r="C28" s="28" t="s">
        <v>43</v>
      </c>
      <c r="D28" s="90" t="s">
        <v>44</v>
      </c>
      <c r="E28" s="91"/>
      <c r="F28" s="91"/>
      <c r="G28" s="91"/>
      <c r="H28" s="92"/>
      <c r="I28" s="29" t="s">
        <v>45</v>
      </c>
    </row>
    <row r="29" spans="3:8" ht="18.75" customHeight="1">
      <c r="C29" s="30" t="s">
        <v>46</v>
      </c>
      <c r="D29" s="30"/>
      <c r="E29" s="30"/>
      <c r="F29" s="30"/>
      <c r="G29" s="30"/>
      <c r="H29" s="31">
        <f>+H15+H26</f>
        <v>205168.30999999976</v>
      </c>
    </row>
  </sheetData>
  <sheetProtection/>
  <mergeCells count="10">
    <mergeCell ref="C16:I16"/>
    <mergeCell ref="I18:I19"/>
    <mergeCell ref="I11:I14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98" t="s">
        <v>24</v>
      </c>
      <c r="B1" s="98"/>
      <c r="C1" s="98"/>
      <c r="D1" s="98"/>
      <c r="E1" s="98"/>
      <c r="F1" s="98"/>
      <c r="G1" s="98"/>
      <c r="H1" s="98"/>
      <c r="I1" s="98"/>
    </row>
    <row r="2" spans="1:9" ht="12.75">
      <c r="A2" s="98" t="s">
        <v>25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98" t="s">
        <v>47</v>
      </c>
      <c r="B3" s="98"/>
      <c r="C3" s="98"/>
      <c r="D3" s="98"/>
      <c r="E3" s="98"/>
      <c r="F3" s="98"/>
      <c r="G3" s="98"/>
      <c r="H3" s="98"/>
      <c r="I3" s="98"/>
    </row>
    <row r="4" spans="1:9" ht="51">
      <c r="A4" s="33" t="s">
        <v>26</v>
      </c>
      <c r="B4" s="34" t="s">
        <v>48</v>
      </c>
      <c r="C4" s="34" t="s">
        <v>49</v>
      </c>
      <c r="D4" s="34" t="s">
        <v>27</v>
      </c>
      <c r="E4" s="34" t="s">
        <v>28</v>
      </c>
      <c r="F4" s="33" t="s">
        <v>29</v>
      </c>
      <c r="G4" s="33" t="s">
        <v>30</v>
      </c>
      <c r="H4" s="34" t="s">
        <v>50</v>
      </c>
      <c r="I4" s="33" t="s">
        <v>31</v>
      </c>
    </row>
    <row r="5" spans="1:9" ht="15">
      <c r="A5" s="35" t="s">
        <v>32</v>
      </c>
      <c r="B5" s="35">
        <v>-52.45</v>
      </c>
      <c r="C5" s="36">
        <v>-60.56616</v>
      </c>
      <c r="D5" s="36">
        <v>133.56096</v>
      </c>
      <c r="E5" s="36">
        <v>131.33356</v>
      </c>
      <c r="F5" s="36">
        <v>2.16</v>
      </c>
      <c r="G5" s="36">
        <v>209.42687</v>
      </c>
      <c r="H5" s="36">
        <v>8.756389</v>
      </c>
      <c r="I5" s="36">
        <f>B5+D5+F5-G5</f>
        <v>-126.15591000000002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18.25390625" style="0" customWidth="1"/>
  </cols>
  <sheetData>
    <row r="1" spans="1:7" ht="30.75" customHeight="1">
      <c r="A1" s="99" t="s">
        <v>60</v>
      </c>
      <c r="B1" s="100"/>
      <c r="C1" s="100"/>
      <c r="D1" s="100"/>
      <c r="E1" s="100"/>
      <c r="F1" s="100"/>
      <c r="G1" s="100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7" ht="13.5" thickBot="1">
      <c r="A3" s="37"/>
      <c r="B3" s="38"/>
      <c r="C3" s="39"/>
      <c r="D3" s="38"/>
      <c r="E3" s="40"/>
      <c r="F3" s="102" t="s">
        <v>61</v>
      </c>
      <c r="G3" s="103"/>
    </row>
    <row r="4" spans="1:7" ht="12.75">
      <c r="A4" s="41" t="s">
        <v>62</v>
      </c>
      <c r="B4" s="42" t="s">
        <v>63</v>
      </c>
      <c r="C4" s="43" t="s">
        <v>64</v>
      </c>
      <c r="D4" s="42" t="s">
        <v>65</v>
      </c>
      <c r="E4" s="44" t="s">
        <v>66</v>
      </c>
      <c r="F4" s="45"/>
      <c r="G4" s="45"/>
    </row>
    <row r="5" spans="1:7" ht="12.75">
      <c r="A5" s="41" t="s">
        <v>67</v>
      </c>
      <c r="B5" s="42"/>
      <c r="C5" s="43"/>
      <c r="D5" s="42" t="s">
        <v>68</v>
      </c>
      <c r="E5" s="46" t="s">
        <v>69</v>
      </c>
      <c r="F5" s="42" t="s">
        <v>70</v>
      </c>
      <c r="G5" s="42" t="s">
        <v>71</v>
      </c>
    </row>
    <row r="6" spans="1:7" ht="12.75">
      <c r="A6" s="41"/>
      <c r="B6" s="42"/>
      <c r="C6" s="43"/>
      <c r="D6" s="42" t="s">
        <v>72</v>
      </c>
      <c r="E6" s="46"/>
      <c r="F6" s="42" t="s">
        <v>73</v>
      </c>
      <c r="G6" s="42" t="s">
        <v>74</v>
      </c>
    </row>
    <row r="7" spans="1:7" ht="12.75">
      <c r="A7" s="47"/>
      <c r="B7" s="48"/>
      <c r="C7" s="49"/>
      <c r="D7" s="48"/>
      <c r="E7" s="50"/>
      <c r="F7" s="48"/>
      <c r="G7" s="42" t="s">
        <v>75</v>
      </c>
    </row>
    <row r="8" spans="1:7" ht="13.5" thickBot="1">
      <c r="A8" s="51"/>
      <c r="B8" s="52"/>
      <c r="C8" s="53"/>
      <c r="D8" s="52"/>
      <c r="E8" s="54"/>
      <c r="F8" s="52"/>
      <c r="G8" s="52"/>
    </row>
    <row r="9" spans="1:7" ht="12.75">
      <c r="A9" s="38"/>
      <c r="B9" s="40"/>
      <c r="C9" s="39"/>
      <c r="D9" s="37"/>
      <c r="E9" s="38"/>
      <c r="F9" s="40"/>
      <c r="G9" s="40"/>
    </row>
    <row r="10" spans="1:7" ht="12.75">
      <c r="A10" s="42">
        <v>1</v>
      </c>
      <c r="B10" s="50" t="s">
        <v>76</v>
      </c>
      <c r="C10" s="41" t="s">
        <v>77</v>
      </c>
      <c r="D10" s="41" t="s">
        <v>78</v>
      </c>
      <c r="E10" s="55">
        <v>64.001</v>
      </c>
      <c r="F10" s="56">
        <v>64.001</v>
      </c>
      <c r="G10" s="56">
        <f aca="true" t="shared" si="0" ref="G10:G15">+E10-F10</f>
        <v>0</v>
      </c>
    </row>
    <row r="11" spans="1:7" ht="12.75">
      <c r="A11" s="42"/>
      <c r="B11" s="50"/>
      <c r="C11" s="43" t="s">
        <v>97</v>
      </c>
      <c r="D11" s="41" t="s">
        <v>79</v>
      </c>
      <c r="E11" s="55">
        <v>289.4</v>
      </c>
      <c r="F11" s="56">
        <v>14.51</v>
      </c>
      <c r="G11" s="56">
        <f t="shared" si="0"/>
        <v>274.89</v>
      </c>
    </row>
    <row r="12" spans="1:7" ht="12.75">
      <c r="A12" s="42"/>
      <c r="B12" s="50"/>
      <c r="C12" s="43" t="s">
        <v>80</v>
      </c>
      <c r="D12" s="41" t="s">
        <v>81</v>
      </c>
      <c r="E12" s="55">
        <v>3655</v>
      </c>
      <c r="F12" s="56">
        <v>182.8</v>
      </c>
      <c r="G12" s="56">
        <f t="shared" si="0"/>
        <v>3472.2</v>
      </c>
    </row>
    <row r="13" spans="1:7" ht="12.75">
      <c r="A13" s="42"/>
      <c r="B13" s="50"/>
      <c r="C13" s="43" t="s">
        <v>82</v>
      </c>
      <c r="D13" s="41" t="s">
        <v>79</v>
      </c>
      <c r="E13" s="55">
        <v>146</v>
      </c>
      <c r="F13" s="56">
        <v>29</v>
      </c>
      <c r="G13" s="56">
        <f t="shared" si="0"/>
        <v>117</v>
      </c>
    </row>
    <row r="14" spans="1:7" ht="12.75">
      <c r="A14" s="42"/>
      <c r="B14" s="50"/>
      <c r="C14" s="41" t="s">
        <v>83</v>
      </c>
      <c r="D14" s="42" t="s">
        <v>79</v>
      </c>
      <c r="E14" s="55">
        <v>289.4</v>
      </c>
      <c r="F14" s="56">
        <v>58</v>
      </c>
      <c r="G14" s="56">
        <f t="shared" si="0"/>
        <v>231.39999999999998</v>
      </c>
    </row>
    <row r="15" spans="1:7" ht="12.75">
      <c r="A15" s="42"/>
      <c r="B15" s="50"/>
      <c r="C15" s="41" t="s">
        <v>84</v>
      </c>
      <c r="D15" s="41" t="s">
        <v>85</v>
      </c>
      <c r="E15" s="55">
        <v>44.3</v>
      </c>
      <c r="F15" s="56">
        <v>9</v>
      </c>
      <c r="G15" s="56">
        <f t="shared" si="0"/>
        <v>35.3</v>
      </c>
    </row>
    <row r="16" spans="1:7" ht="12.75">
      <c r="A16" s="42"/>
      <c r="B16" s="50"/>
      <c r="C16" s="43"/>
      <c r="D16" s="41"/>
      <c r="E16" s="57"/>
      <c r="F16" s="56"/>
      <c r="G16" s="56"/>
    </row>
    <row r="17" spans="1:7" ht="12.75">
      <c r="A17" s="42"/>
      <c r="B17" s="50"/>
      <c r="C17" s="58" t="s">
        <v>86</v>
      </c>
      <c r="D17" s="59"/>
      <c r="E17" s="60">
        <f>SUM(E10:E16)</f>
        <v>4488.101</v>
      </c>
      <c r="F17" s="60">
        <f>SUM(F10:F16)</f>
        <v>357.31100000000004</v>
      </c>
      <c r="G17" s="60">
        <f>SUM(G10:G16)</f>
        <v>4130.79</v>
      </c>
    </row>
    <row r="18" spans="1:7" ht="13.5" thickBot="1">
      <c r="A18" s="61"/>
      <c r="B18" s="62"/>
      <c r="C18" s="63"/>
      <c r="D18" s="64"/>
      <c r="E18" s="65"/>
      <c r="F18" s="66"/>
      <c r="G18" s="66"/>
    </row>
    <row r="19" spans="1:7" ht="12.75">
      <c r="A19" s="38"/>
      <c r="B19" s="40"/>
      <c r="C19" s="67"/>
      <c r="D19" s="67"/>
      <c r="E19" s="68"/>
      <c r="F19" s="68"/>
      <c r="G19" s="68"/>
    </row>
    <row r="20" spans="1:7" ht="12.75">
      <c r="A20" s="48"/>
      <c r="B20" s="69" t="s">
        <v>11</v>
      </c>
      <c r="C20" s="70"/>
      <c r="D20" s="70"/>
      <c r="E20" s="71">
        <f>E17</f>
        <v>4488.101</v>
      </c>
      <c r="F20" s="72">
        <f>+F17</f>
        <v>357.31100000000004</v>
      </c>
      <c r="G20" s="71">
        <f>+E20-F20</f>
        <v>4130.79</v>
      </c>
    </row>
    <row r="21" spans="1:7" ht="13.5" thickBot="1">
      <c r="A21" s="52"/>
      <c r="B21" s="54"/>
      <c r="C21" s="73"/>
      <c r="D21" s="73"/>
      <c r="E21" s="73"/>
      <c r="F21" s="73"/>
      <c r="G21" s="73"/>
    </row>
    <row r="23" spans="1:7" ht="62.25" customHeight="1">
      <c r="A23" s="74" t="s">
        <v>87</v>
      </c>
      <c r="B23" s="74" t="s">
        <v>88</v>
      </c>
      <c r="C23" s="74" t="s">
        <v>89</v>
      </c>
      <c r="D23" s="74" t="s">
        <v>90</v>
      </c>
      <c r="E23" s="75" t="s">
        <v>91</v>
      </c>
      <c r="F23" s="74" t="s">
        <v>92</v>
      </c>
      <c r="G23" s="76"/>
    </row>
    <row r="24" spans="1:7" ht="15">
      <c r="A24" s="77">
        <v>1</v>
      </c>
      <c r="B24" s="78">
        <v>0</v>
      </c>
      <c r="C24" s="78">
        <v>259932.66</v>
      </c>
      <c r="D24" s="78">
        <v>244882.22</v>
      </c>
      <c r="E24" s="78">
        <v>0</v>
      </c>
      <c r="F24" s="78">
        <f>+B24+C24-D24</f>
        <v>15050.440000000002</v>
      </c>
      <c r="G24" s="79"/>
    </row>
    <row r="26" spans="1:5" ht="90">
      <c r="A26" s="74" t="s">
        <v>87</v>
      </c>
      <c r="B26" s="74" t="s">
        <v>93</v>
      </c>
      <c r="C26" s="74" t="s">
        <v>94</v>
      </c>
      <c r="D26" s="74" t="s">
        <v>95</v>
      </c>
      <c r="E26" s="74" t="s">
        <v>96</v>
      </c>
    </row>
    <row r="27" spans="1:5" ht="15">
      <c r="A27" s="80">
        <v>1</v>
      </c>
      <c r="B27" s="81">
        <v>0</v>
      </c>
      <c r="C27" s="81">
        <f>+D24+E24</f>
        <v>244882.22</v>
      </c>
      <c r="D27" s="81">
        <v>357311</v>
      </c>
      <c r="E27" s="81">
        <f>+B27+C27-D27</f>
        <v>-112428.78</v>
      </c>
    </row>
    <row r="28" spans="1:5" ht="12.75">
      <c r="A28" s="49"/>
      <c r="B28" s="49"/>
      <c r="C28" s="82"/>
      <c r="D28" s="82"/>
      <c r="E28" s="43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2011-03-25T07:15:16Z</dcterms:created>
  <dcterms:modified xsi:type="dcterms:W3CDTF">2012-06-06T05:38:46Z</dcterms:modified>
  <cp:category/>
  <cp:version/>
  <cp:contentType/>
  <cp:contentStatus/>
</cp:coreProperties>
</file>