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<sst xmlns="http://schemas.openxmlformats.org/spreadsheetml/2006/main" count="79" uniqueCount="71">
  <si>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</si>
  <si>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</si>
  <si>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</si>
  <si>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</si>
  <si>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</si>
  <si>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</si>
  <si>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</si>
  <si>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</si>
  <si>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</si>
  <si>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</si>
  <si>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</si>
  <si>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</si>
  <si>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</si>
  <si>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</si>
  <si>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</si>
  <si>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</si>
  <si>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</si>
  <si>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</si>
  <si>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</si>
  <si>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</si>
  <si>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</si>
  <si>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</si>
  <si>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</si>
  <si>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</si>
  <si>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</si>
  <si>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</si>
  <si>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</si>
  <si>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</si>
  <si>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</si>
  <si>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</si>
  <si>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</si>
  <si>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</si>
  <si>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</si>
  <si>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</si>
  <si>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</si>
  <si>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</si>
  <si>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</si>
  <si>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</si>
  <si>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</si>
  <si>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</si>
  <si>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</si>
  <si>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Н/2009-83 от 01.05.2009г.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</si>
  <si>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</si>
  <si>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</si>
  <si>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</si>
  <si>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</si>
  <si>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</si>
  <si>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2  по ул. Сосновая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</si>
  <si>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</si>
  <si>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</si>
  <si>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</si>
  <si>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</si>
  <si>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</si>
  <si>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2 по ул. Сосновая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</si>
  <si>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</si>
  <si>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</si>
  <si>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172,72 </t>
    </r>
    <r>
      <rPr>
        <sz val="10"/>
        <rFont val="Arial Cyr"/>
        <family val="0"/>
      </rPr>
      <t>тыс.рублей, в том числе:</t>
    </r>
  </si>
  <si>
    <t>ремонт отмостки - 128,26 т.р.</t>
  </si>
  <si>
    <t>ремонт покрытия козырьков, кровли - 15,66 т.р.</t>
  </si>
  <si>
    <t>очистка кровли от снега - 22,36 т.р.</t>
  </si>
  <si>
    <t>аварийное обслуживание - 4,27 т.р.</t>
  </si>
  <si>
    <t>покраска дверей - 1,25 т.р.</t>
  </si>
  <si>
    <t>смена выключателей, ламп - 0.49 т.р.</t>
  </si>
  <si>
    <t>смена стокол - 0.25 т.р.</t>
  </si>
  <si>
    <t>прочее - 0,18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</si>
  <si>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Сосновая, д. 2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</si>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</sst>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/>
    </xf>
    <xf numFmtId="4" fontId="17" fillId="0" borderId="17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7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52" applyFont="1">
      <alignment/>
      <protection/>
    </xf>
    <xf numFmtId="0" fontId="34" fillId="0" borderId="0" xfId="52" applyFont="1" applyFill="1">
      <alignment/>
      <protection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60" t="s">
        <v>1</v>
      </c>
      <c r="D5" s="60"/>
      <c r="E5" s="60"/>
      <c r="F5" s="60"/>
      <c r="G5" s="60"/>
      <c r="H5" s="60"/>
      <c r="I5" s="60"/>
    </row>
    <row r="6" spans="3:9" ht="12.75">
      <c r="C6" s="59" t="s">
        <v>2</v>
      </c>
      <c r="D6" s="59"/>
      <c r="E6" s="59"/>
      <c r="F6" s="59"/>
      <c r="G6" s="59"/>
      <c r="H6" s="59"/>
      <c r="I6" s="59"/>
    </row>
    <row r="7" spans="3:9" ht="12.75">
      <c r="C7" s="59" t="s">
        <v>47</v>
      </c>
      <c r="D7" s="59"/>
      <c r="E7" s="59"/>
      <c r="F7" s="59"/>
      <c r="G7" s="59"/>
      <c r="H7" s="59"/>
      <c r="I7" s="59"/>
    </row>
    <row r="8" spans="3:9" ht="6" customHeight="1" thickBot="1">
      <c r="C8" s="61"/>
      <c r="D8" s="61"/>
      <c r="E8" s="61"/>
      <c r="F8" s="61"/>
      <c r="G8" s="61"/>
      <c r="H8" s="61"/>
      <c r="I8" s="61"/>
    </row>
    <row r="9" spans="3:9" ht="50.25" customHeight="1" thickBot="1">
      <c r="C9" s="9" t="s">
        <v>3</v>
      </c>
      <c r="D9" s="10" t="s">
        <v>48</v>
      </c>
      <c r="E9" s="11" t="s">
        <v>49</v>
      </c>
      <c r="F9" s="11" t="s">
        <v>50</v>
      </c>
      <c r="G9" s="11" t="s">
        <v>4</v>
      </c>
      <c r="H9" s="11" t="s">
        <v>51</v>
      </c>
      <c r="I9" s="10" t="s">
        <v>5</v>
      </c>
    </row>
    <row r="10" spans="3:9" ht="13.5" customHeight="1" thickBot="1">
      <c r="C10" s="62" t="s">
        <v>6</v>
      </c>
      <c r="D10" s="63"/>
      <c r="E10" s="63"/>
      <c r="F10" s="63"/>
      <c r="G10" s="63"/>
      <c r="H10" s="63"/>
      <c r="I10" s="64"/>
    </row>
    <row r="11" spans="3:9" ht="13.5" customHeight="1" thickBot="1">
      <c r="C11" s="12" t="s">
        <v>7</v>
      </c>
      <c r="D11" s="24">
        <v>104131.41999999993</v>
      </c>
      <c r="E11" s="14">
        <f>454330.62-32175.24+666140.53-411.57</f>
        <v>1087884.34</v>
      </c>
      <c r="F11" s="14">
        <f>431105.69+565318.88</f>
        <v>996424.5700000001</v>
      </c>
      <c r="G11" s="14">
        <v>1310167.39</v>
      </c>
      <c r="H11" s="15">
        <f>+D11+E11-F11</f>
        <v>195591.18999999994</v>
      </c>
      <c r="I11" s="65" t="s">
        <v>40</v>
      </c>
    </row>
    <row r="12" spans="3:9" ht="13.5" customHeight="1" thickBot="1">
      <c r="C12" s="12" t="s">
        <v>8</v>
      </c>
      <c r="D12" s="24">
        <v>47269.72000000003</v>
      </c>
      <c r="E12" s="16">
        <f>139959.49-1126.59+221753.34-8643.14</f>
        <v>351943.1</v>
      </c>
      <c r="F12" s="16">
        <f>143498.18+160729.16</f>
        <v>304227.33999999997</v>
      </c>
      <c r="G12" s="14">
        <v>319033.93</v>
      </c>
      <c r="H12" s="15">
        <f>+D12+E12-F12</f>
        <v>94985.48000000004</v>
      </c>
      <c r="I12" s="66"/>
    </row>
    <row r="13" spans="3:9" ht="13.5" customHeight="1" thickBot="1">
      <c r="C13" s="12" t="s">
        <v>9</v>
      </c>
      <c r="D13" s="24">
        <v>23536.820000000007</v>
      </c>
      <c r="E13" s="16">
        <f>147236.53-4388.59+78444.83-277.69</f>
        <v>221015.08000000002</v>
      </c>
      <c r="F13" s="16">
        <f>110338.66+80233.41</f>
        <v>190572.07</v>
      </c>
      <c r="G13" s="14">
        <f>+E13</f>
        <v>221015.08000000002</v>
      </c>
      <c r="H13" s="15">
        <f>+D13+E13-F13</f>
        <v>53979.830000000016</v>
      </c>
      <c r="I13" s="66"/>
    </row>
    <row r="14" spans="3:9" ht="13.5" customHeight="1" thickBot="1">
      <c r="C14" s="12" t="s">
        <v>10</v>
      </c>
      <c r="D14" s="24">
        <v>13691.340000000026</v>
      </c>
      <c r="E14" s="16">
        <f>49504.43-1574.34+26423.52-94.41+29225.96-1191.59+17254.87-142.57</f>
        <v>119405.87</v>
      </c>
      <c r="F14" s="16">
        <f>37074.7+27025.98+17834.8+21104.2</f>
        <v>103039.68</v>
      </c>
      <c r="G14" s="14">
        <f>+E14</f>
        <v>119405.87</v>
      </c>
      <c r="H14" s="15">
        <f>+D14+E14-F14</f>
        <v>30057.530000000028</v>
      </c>
      <c r="I14" s="67"/>
    </row>
    <row r="15" spans="3:9" ht="13.5" customHeight="1" thickBot="1">
      <c r="C15" s="12" t="s">
        <v>11</v>
      </c>
      <c r="D15" s="17">
        <f>SUM(D11:D14)</f>
        <v>188629.3</v>
      </c>
      <c r="E15" s="17">
        <f>SUM(E11:E14)</f>
        <v>1780248.3900000001</v>
      </c>
      <c r="F15" s="17">
        <f>SUM(F11:F14)</f>
        <v>1594263.6600000001</v>
      </c>
      <c r="G15" s="17">
        <f>SUM(G11:G14)</f>
        <v>1969622.27</v>
      </c>
      <c r="H15" s="17">
        <f>SUM(H11:H14)</f>
        <v>374614.03</v>
      </c>
      <c r="I15" s="12"/>
    </row>
    <row r="16" spans="3:9" ht="13.5" customHeight="1" thickBot="1">
      <c r="C16" s="63" t="s">
        <v>12</v>
      </c>
      <c r="D16" s="63"/>
      <c r="E16" s="63"/>
      <c r="F16" s="63"/>
      <c r="G16" s="63"/>
      <c r="H16" s="63"/>
      <c r="I16" s="63"/>
    </row>
    <row r="17" spans="3:9" ht="38.25" customHeight="1" thickBot="1">
      <c r="C17" s="18" t="s">
        <v>3</v>
      </c>
      <c r="D17" s="10" t="s">
        <v>48</v>
      </c>
      <c r="E17" s="11" t="s">
        <v>49</v>
      </c>
      <c r="F17" s="11" t="s">
        <v>50</v>
      </c>
      <c r="G17" s="11" t="s">
        <v>4</v>
      </c>
      <c r="H17" s="11" t="s">
        <v>51</v>
      </c>
      <c r="I17" s="19" t="s">
        <v>13</v>
      </c>
    </row>
    <row r="18" spans="3:9" ht="13.5" customHeight="1" thickBot="1">
      <c r="C18" s="9" t="s">
        <v>14</v>
      </c>
      <c r="D18" s="46">
        <v>62771.46999999997</v>
      </c>
      <c r="E18" s="20">
        <f>653407.31-240.61</f>
        <v>653166.7000000001</v>
      </c>
      <c r="F18" s="20">
        <v>600609.34</v>
      </c>
      <c r="G18" s="20">
        <f>+E18</f>
        <v>653166.7000000001</v>
      </c>
      <c r="H18" s="20">
        <f aca="true" t="shared" si="0" ref="H18:H24">+D18+E18-F18</f>
        <v>115328.83000000007</v>
      </c>
      <c r="I18" s="53" t="s">
        <v>41</v>
      </c>
    </row>
    <row r="19" spans="3:10" ht="14.25" customHeight="1" thickBot="1">
      <c r="C19" s="12" t="s">
        <v>15</v>
      </c>
      <c r="D19" s="24">
        <v>12472.679999999993</v>
      </c>
      <c r="E19" s="14">
        <f>120095.36-49.75</f>
        <v>120045.61</v>
      </c>
      <c r="F19" s="14">
        <v>109319.23</v>
      </c>
      <c r="G19" s="20">
        <v>172720.18</v>
      </c>
      <c r="H19" s="20">
        <f t="shared" si="0"/>
        <v>23199.059999999983</v>
      </c>
      <c r="I19" s="54"/>
      <c r="J19" s="21"/>
    </row>
    <row r="20" spans="3:9" ht="13.5" customHeight="1" thickBot="1">
      <c r="C20" s="18" t="s">
        <v>16</v>
      </c>
      <c r="D20" s="47">
        <v>18359.190000000002</v>
      </c>
      <c r="E20" s="14">
        <f>185768.52-76.89</f>
        <v>185691.62999999998</v>
      </c>
      <c r="F20" s="14">
        <v>176219.28</v>
      </c>
      <c r="G20" s="20"/>
      <c r="H20" s="20">
        <f t="shared" si="0"/>
        <v>27831.53999999998</v>
      </c>
      <c r="I20" s="22"/>
    </row>
    <row r="21" spans="3:9" ht="12.75" customHeight="1" hidden="1">
      <c r="C21" s="12" t="s">
        <v>17</v>
      </c>
      <c r="D21" s="24">
        <v>0</v>
      </c>
      <c r="E21" s="14"/>
      <c r="F21" s="14"/>
      <c r="G21" s="20">
        <f>+E21</f>
        <v>0</v>
      </c>
      <c r="H21" s="20">
        <f t="shared" si="0"/>
        <v>0</v>
      </c>
      <c r="I21" s="23" t="s">
        <v>42</v>
      </c>
    </row>
    <row r="22" spans="3:9" ht="13.5" customHeight="1" thickBot="1">
      <c r="C22" s="12" t="s">
        <v>18</v>
      </c>
      <c r="D22" s="24">
        <v>13702.51999999999</v>
      </c>
      <c r="E22" s="14">
        <f>144013.19-54.12</f>
        <v>143959.07</v>
      </c>
      <c r="F22" s="14">
        <v>132152.98</v>
      </c>
      <c r="G22" s="20">
        <v>103161.05</v>
      </c>
      <c r="H22" s="20">
        <f t="shared" si="0"/>
        <v>25508.609999999986</v>
      </c>
      <c r="I22" s="23" t="s">
        <v>19</v>
      </c>
    </row>
    <row r="23" spans="3:9" ht="13.5" customHeight="1" thickBot="1">
      <c r="C23" s="12" t="s">
        <v>20</v>
      </c>
      <c r="D23" s="24">
        <v>828.079999999999</v>
      </c>
      <c r="E23" s="16">
        <f>8306.48-3.02</f>
        <v>8303.46</v>
      </c>
      <c r="F23" s="16">
        <v>7645.54</v>
      </c>
      <c r="G23" s="20">
        <f>+E23</f>
        <v>8303.46</v>
      </c>
      <c r="H23" s="20">
        <f t="shared" si="0"/>
        <v>1485.9999999999973</v>
      </c>
      <c r="I23" s="13" t="s">
        <v>21</v>
      </c>
    </row>
    <row r="24" spans="3:9" ht="13.5" customHeight="1" thickBot="1">
      <c r="C24" s="18" t="s">
        <v>22</v>
      </c>
      <c r="D24" s="24">
        <v>8796.069999999992</v>
      </c>
      <c r="E24" s="16">
        <f>89929.73-53.33</f>
        <v>89876.4</v>
      </c>
      <c r="F24" s="16">
        <v>81553.1</v>
      </c>
      <c r="G24" s="20">
        <f>+E24</f>
        <v>89876.4</v>
      </c>
      <c r="H24" s="20">
        <f t="shared" si="0"/>
        <v>17119.36999999998</v>
      </c>
      <c r="I24" s="23"/>
    </row>
    <row r="25" spans="3:9" ht="13.5" customHeight="1" thickBot="1">
      <c r="C25" s="12" t="s">
        <v>23</v>
      </c>
      <c r="D25" s="24">
        <v>4476.3299999999945</v>
      </c>
      <c r="E25" s="16">
        <f>55791.88-20.96</f>
        <v>55770.92</v>
      </c>
      <c r="F25" s="16">
        <v>51158.43</v>
      </c>
      <c r="G25" s="20">
        <f>+E25</f>
        <v>55770.92</v>
      </c>
      <c r="H25" s="20">
        <f>+D25+E25-F25</f>
        <v>9088.819999999992</v>
      </c>
      <c r="I25" s="13" t="s">
        <v>43</v>
      </c>
    </row>
    <row r="26" spans="3:9" s="25" customFormat="1" ht="13.5" customHeight="1" thickBot="1">
      <c r="C26" s="12" t="s">
        <v>11</v>
      </c>
      <c r="D26" s="17">
        <f>SUM(D18:D25)</f>
        <v>121406.33999999994</v>
      </c>
      <c r="E26" s="17">
        <f>SUM(E18:E25)</f>
        <v>1256813.7899999998</v>
      </c>
      <c r="F26" s="17">
        <f>SUM(F18:F25)</f>
        <v>1158657.9</v>
      </c>
      <c r="G26" s="17">
        <f>SUM(G18:G25)</f>
        <v>1082998.7100000002</v>
      </c>
      <c r="H26" s="17">
        <f>SUM(H18:H25)</f>
        <v>219562.23000000004</v>
      </c>
      <c r="I26" s="22"/>
    </row>
    <row r="27" spans="3:9" ht="13.5" customHeight="1" thickBot="1">
      <c r="C27" s="55" t="s">
        <v>24</v>
      </c>
      <c r="D27" s="55"/>
      <c r="E27" s="55"/>
      <c r="F27" s="55"/>
      <c r="G27" s="55"/>
      <c r="H27" s="55"/>
      <c r="I27" s="55"/>
    </row>
    <row r="28" spans="3:9" ht="28.5" customHeight="1" thickBot="1">
      <c r="C28" s="41" t="s">
        <v>25</v>
      </c>
      <c r="D28" s="56" t="s">
        <v>26</v>
      </c>
      <c r="E28" s="57"/>
      <c r="F28" s="57"/>
      <c r="G28" s="57"/>
      <c r="H28" s="58"/>
      <c r="I28" s="26" t="s">
        <v>27</v>
      </c>
    </row>
    <row r="29" spans="3:8" ht="26.25" customHeight="1">
      <c r="C29" s="28" t="s">
        <v>52</v>
      </c>
      <c r="D29" s="28"/>
      <c r="E29" s="28"/>
      <c r="F29" s="28"/>
      <c r="G29" s="28"/>
      <c r="H29" s="29">
        <f>+H15+H26</f>
        <v>594176.26</v>
      </c>
    </row>
    <row r="30" spans="3:4" ht="15">
      <c r="C30" s="48"/>
      <c r="D30" s="48"/>
    </row>
    <row r="31" ht="12.75" customHeight="1">
      <c r="C31" s="49"/>
    </row>
    <row r="33" spans="4:6" ht="12.75">
      <c r="D33" s="50"/>
      <c r="E33" s="50"/>
      <c r="F33" s="50"/>
    </row>
  </sheetData>
  <sheetProtection/>
  <mergeCells count="10">
    <mergeCell ref="I18:I19"/>
    <mergeCell ref="C27:I27"/>
    <mergeCell ref="D28:H28"/>
    <mergeCell ref="C6:I6"/>
    <mergeCell ref="C5:I5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8" t="s">
        <v>28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8" t="s">
        <v>29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68" t="s">
        <v>53</v>
      </c>
      <c r="B3" s="68"/>
      <c r="C3" s="68"/>
      <c r="D3" s="68"/>
      <c r="E3" s="68"/>
      <c r="F3" s="68"/>
      <c r="G3" s="68"/>
      <c r="H3" s="68"/>
      <c r="I3" s="68"/>
    </row>
    <row r="4" spans="1:9" ht="51">
      <c r="A4" s="42" t="s">
        <v>30</v>
      </c>
      <c r="B4" s="42" t="s">
        <v>54</v>
      </c>
      <c r="C4" s="43" t="s">
        <v>44</v>
      </c>
      <c r="D4" s="43" t="s">
        <v>31</v>
      </c>
      <c r="E4" s="43" t="s">
        <v>32</v>
      </c>
      <c r="F4" s="43" t="s">
        <v>33</v>
      </c>
      <c r="G4" s="43" t="s">
        <v>34</v>
      </c>
      <c r="H4" s="42" t="s">
        <v>55</v>
      </c>
      <c r="I4" s="42" t="s">
        <v>35</v>
      </c>
    </row>
    <row r="5" spans="1:9" ht="15">
      <c r="A5" s="44" t="s">
        <v>36</v>
      </c>
      <c r="B5" s="45">
        <v>25.05784999999996</v>
      </c>
      <c r="C5" s="45">
        <v>-72.06444</v>
      </c>
      <c r="D5" s="45">
        <v>120.04561</v>
      </c>
      <c r="E5" s="45">
        <v>109.31923</v>
      </c>
      <c r="F5" s="45">
        <v>2.16</v>
      </c>
      <c r="G5" s="45">
        <v>172.72018</v>
      </c>
      <c r="H5" s="45">
        <v>23.19906</v>
      </c>
      <c r="I5" s="45">
        <f>B5+D5+F5-G5</f>
        <v>-25.456720000000047</v>
      </c>
    </row>
    <row r="7" ht="15">
      <c r="A7" t="s">
        <v>56</v>
      </c>
    </row>
    <row r="8" ht="12.75">
      <c r="A8" t="s">
        <v>57</v>
      </c>
    </row>
    <row r="9" ht="15">
      <c r="A9" s="51" t="s">
        <v>58</v>
      </c>
    </row>
    <row r="10" ht="15">
      <c r="A10" s="51" t="s">
        <v>59</v>
      </c>
    </row>
    <row r="11" ht="15">
      <c r="A11" s="51" t="s">
        <v>60</v>
      </c>
    </row>
    <row r="12" ht="15">
      <c r="A12" s="52" t="s">
        <v>61</v>
      </c>
    </row>
    <row r="13" ht="15">
      <c r="A13" s="52" t="s">
        <v>62</v>
      </c>
    </row>
    <row r="14" ht="15">
      <c r="A14" s="52" t="s">
        <v>63</v>
      </c>
    </row>
    <row r="15" ht="12.75">
      <c r="A15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9" t="s">
        <v>65</v>
      </c>
      <c r="B1" s="69"/>
      <c r="C1" s="69"/>
      <c r="D1" s="69"/>
      <c r="E1" s="69"/>
      <c r="F1" s="69"/>
      <c r="G1" s="69"/>
    </row>
    <row r="2" spans="1:7" ht="29.25" customHeight="1">
      <c r="A2" s="69"/>
      <c r="B2" s="69"/>
      <c r="C2" s="69"/>
      <c r="D2" s="69"/>
      <c r="E2" s="69"/>
      <c r="F2" s="69"/>
      <c r="G2" s="69"/>
    </row>
    <row r="4" spans="1:7" ht="63.75" customHeight="1">
      <c r="A4" s="32" t="s">
        <v>37</v>
      </c>
      <c r="B4" s="32" t="s">
        <v>45</v>
      </c>
      <c r="C4" s="32" t="s">
        <v>66</v>
      </c>
      <c r="D4" s="32" t="s">
        <v>67</v>
      </c>
      <c r="E4" s="33" t="s">
        <v>38</v>
      </c>
      <c r="F4" s="32" t="s">
        <v>68</v>
      </c>
      <c r="G4" s="34"/>
    </row>
    <row r="5" spans="1:7" ht="15">
      <c r="A5" s="35">
        <v>1</v>
      </c>
      <c r="B5" s="36">
        <v>18359.190000000002</v>
      </c>
      <c r="C5" s="36">
        <v>185691.63</v>
      </c>
      <c r="D5" s="36">
        <v>176219.28</v>
      </c>
      <c r="E5" s="36">
        <v>26046.72</v>
      </c>
      <c r="F5" s="36">
        <f>+B5+C5-D5</f>
        <v>27831.540000000008</v>
      </c>
      <c r="G5" s="37"/>
    </row>
    <row r="7" spans="1:5" ht="90">
      <c r="A7" s="32" t="s">
        <v>37</v>
      </c>
      <c r="B7" s="32" t="s">
        <v>46</v>
      </c>
      <c r="C7" s="32" t="s">
        <v>69</v>
      </c>
      <c r="D7" s="32" t="s">
        <v>39</v>
      </c>
      <c r="E7" s="32" t="s">
        <v>70</v>
      </c>
    </row>
    <row r="8" spans="1:5" ht="15">
      <c r="A8" s="38">
        <v>1</v>
      </c>
      <c r="B8" s="39">
        <v>-234437.69</v>
      </c>
      <c r="C8" s="39">
        <f>+D5+E5</f>
        <v>202266</v>
      </c>
      <c r="D8" s="39">
        <v>0</v>
      </c>
      <c r="E8" s="39">
        <f>+B8+C8-D8</f>
        <v>-32171.690000000002</v>
      </c>
    </row>
    <row r="9" spans="1:5" ht="12.75">
      <c r="A9" s="31"/>
      <c r="B9" s="31"/>
      <c r="C9" s="40"/>
      <c r="D9" s="40"/>
      <c r="E9" s="30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2011-03-25T07:29:28Z</dcterms:created>
  <dcterms:modified xsi:type="dcterms:W3CDTF">2013-04-16T12:46:15Z</dcterms:modified>
  <cp:category/>
  <cp:version/>
  <cp:contentType/>
  <cp:contentStatus/>
</cp:coreProperties>
</file>