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<sst xmlns="http://schemas.openxmlformats.org/spreadsheetml/2006/main" count="77" uniqueCount="69">
  <si>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</si>
  <si>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</si>
  <si>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</si>
  <si>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</si>
  <si>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</si>
  <si>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</si>
  <si>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</si>
  <si>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</si>
  <si>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</si>
  <si>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</si>
  <si>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</si>
  <si>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</si>
  <si>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</si>
  <si>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</si>
  <si>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</si>
  <si>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</si>
  <si>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</si>
  <si>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</si>
  <si>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</si>
  <si>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</si>
  <si>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</si>
  <si>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</si>
  <si>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</si>
  <si>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</si>
  <si>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</si>
  <si>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</si>
  <si>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</si>
  <si>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</si>
  <si>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</si>
  <si>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</si>
  <si>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</si>
  <si>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</si>
  <si>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</si>
  <si>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</si>
  <si>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</si>
  <si>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</si>
  <si>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</si>
  <si>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</si>
  <si>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</si>
  <si>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</si>
  <si>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</si>
  <si>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</si>
  <si>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Н/2008-6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</si>
  <si>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</si>
  <si>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</si>
  <si>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</si>
  <si>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</si>
  <si>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11/2 по ул. Заречная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</si>
  <si>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</si>
  <si>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</si>
  <si>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</si>
  <si>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</si>
  <si>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</si>
  <si>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11/2 по ул. Заречная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</si>
  <si>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</si>
  <si>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</si>
  <si>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31,08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</si>
  <si>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- 11,04 т.р.</t>
  </si>
  <si>
    <t>ремонт лифтового оборудования - 10,52 т.р.</t>
  </si>
  <si>
    <t>ремонт освещения - 4,09 т.р.</t>
  </si>
  <si>
    <t>аварийное обслуживание - 4,53 т.р.</t>
  </si>
  <si>
    <t>смена замков навесных, петли дверные - 0.65 т.р.</t>
  </si>
  <si>
    <t>покраска двери - 0,25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</si>
  <si>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ул.Заречная, д. 11/2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</si>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</sst>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0" width="10.125" style="12" bestFit="1" customWidth="1"/>
    <col min="11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57" t="s">
        <v>1</v>
      </c>
      <c r="D5" s="57"/>
      <c r="E5" s="57"/>
      <c r="F5" s="57"/>
      <c r="G5" s="57"/>
      <c r="H5" s="57"/>
      <c r="I5" s="57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2.75">
      <c r="C7" s="58" t="s">
        <v>47</v>
      </c>
      <c r="D7" s="58"/>
      <c r="E7" s="58"/>
      <c r="F7" s="58"/>
      <c r="G7" s="58"/>
      <c r="H7" s="58"/>
      <c r="I7" s="58"/>
    </row>
    <row r="8" spans="3:9" ht="6" customHeight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20" t="s">
        <v>3</v>
      </c>
      <c r="D9" s="21" t="s">
        <v>48</v>
      </c>
      <c r="E9" s="22" t="s">
        <v>49</v>
      </c>
      <c r="F9" s="22" t="s">
        <v>50</v>
      </c>
      <c r="G9" s="22" t="s">
        <v>4</v>
      </c>
      <c r="H9" s="22" t="s">
        <v>51</v>
      </c>
      <c r="I9" s="21" t="s">
        <v>5</v>
      </c>
    </row>
    <row r="10" spans="3:9" ht="13.5" customHeight="1" thickBot="1">
      <c r="C10" s="60" t="s">
        <v>6</v>
      </c>
      <c r="D10" s="61"/>
      <c r="E10" s="61"/>
      <c r="F10" s="61"/>
      <c r="G10" s="61"/>
      <c r="H10" s="61"/>
      <c r="I10" s="62"/>
    </row>
    <row r="11" spans="3:9" ht="13.5" customHeight="1" thickBot="1">
      <c r="C11" s="23" t="s">
        <v>7</v>
      </c>
      <c r="D11" s="24">
        <v>167142.78000000014</v>
      </c>
      <c r="E11" s="25">
        <f>720783.84+2563.79</f>
        <v>723347.63</v>
      </c>
      <c r="F11" s="25">
        <f>672206.05</f>
        <v>672206.05</v>
      </c>
      <c r="G11" s="25">
        <v>947358.71</v>
      </c>
      <c r="H11" s="25">
        <f>+D11+E11-F11</f>
        <v>218284.3600000001</v>
      </c>
      <c r="I11" s="63" t="s">
        <v>41</v>
      </c>
    </row>
    <row r="12" spans="3:9" ht="13.5" customHeight="1" thickBot="1">
      <c r="C12" s="23" t="s">
        <v>8</v>
      </c>
      <c r="D12" s="24">
        <v>91276.81000000003</v>
      </c>
      <c r="E12" s="26">
        <f>167517.02-8543.97</f>
        <v>158973.05</v>
      </c>
      <c r="F12" s="26">
        <f>136148.09</f>
        <v>136148.09</v>
      </c>
      <c r="G12" s="25">
        <v>151628.66</v>
      </c>
      <c r="H12" s="25">
        <f>+D12+E12-F12</f>
        <v>114101.77000000002</v>
      </c>
      <c r="I12" s="64"/>
    </row>
    <row r="13" spans="3:9" ht="13.5" customHeight="1" thickBot="1">
      <c r="C13" s="23" t="s">
        <v>9</v>
      </c>
      <c r="D13" s="24">
        <v>37779.359999999986</v>
      </c>
      <c r="E13" s="26">
        <f>88907.95-1009.49+35882.92-1993.39</f>
        <v>121787.98999999999</v>
      </c>
      <c r="F13" s="26">
        <f>59675.8+33437.43</f>
        <v>93113.23000000001</v>
      </c>
      <c r="G13" s="25">
        <f>+E13</f>
        <v>121787.98999999999</v>
      </c>
      <c r="H13" s="25">
        <f>+D13+E13-F13</f>
        <v>66454.11999999997</v>
      </c>
      <c r="I13" s="64"/>
    </row>
    <row r="14" spans="3:9" ht="13.5" customHeight="1" thickBot="1">
      <c r="C14" s="23" t="s">
        <v>10</v>
      </c>
      <c r="D14" s="24">
        <v>21773.55000000001</v>
      </c>
      <c r="E14" s="26">
        <f>29951.91-354.94+12086.85-596.97+19865.62-980.61</f>
        <v>59971.86</v>
      </c>
      <c r="F14" s="26">
        <f>20083.12+11337.69+15889.02</f>
        <v>47309.83</v>
      </c>
      <c r="G14" s="25">
        <f>+E14</f>
        <v>59971.86</v>
      </c>
      <c r="H14" s="25">
        <f>+D14+E14-F14</f>
        <v>34435.58</v>
      </c>
      <c r="I14" s="65"/>
    </row>
    <row r="15" spans="3:9" ht="13.5" customHeight="1" thickBot="1">
      <c r="C15" s="23" t="s">
        <v>11</v>
      </c>
      <c r="D15" s="27">
        <f>SUM(D11:D14)</f>
        <v>317972.5000000002</v>
      </c>
      <c r="E15" s="27">
        <f>SUM(E11:E14)</f>
        <v>1064080.53</v>
      </c>
      <c r="F15" s="27">
        <f>SUM(F11:F14)</f>
        <v>948777.2</v>
      </c>
      <c r="G15" s="27">
        <f>SUM(G11:G14)</f>
        <v>1280747.22</v>
      </c>
      <c r="H15" s="27">
        <f>SUM(H11:H14)</f>
        <v>433275.83000000013</v>
      </c>
      <c r="I15" s="28"/>
    </row>
    <row r="16" spans="3:9" ht="13.5" customHeight="1" thickBot="1">
      <c r="C16" s="61" t="s">
        <v>12</v>
      </c>
      <c r="D16" s="61"/>
      <c r="E16" s="61"/>
      <c r="F16" s="61"/>
      <c r="G16" s="61"/>
      <c r="H16" s="61"/>
      <c r="I16" s="61"/>
    </row>
    <row r="17" spans="3:9" ht="38.25" customHeight="1" thickBot="1">
      <c r="C17" s="29" t="s">
        <v>3</v>
      </c>
      <c r="D17" s="21" t="s">
        <v>48</v>
      </c>
      <c r="E17" s="22" t="s">
        <v>49</v>
      </c>
      <c r="F17" s="22" t="s">
        <v>50</v>
      </c>
      <c r="G17" s="22" t="s">
        <v>4</v>
      </c>
      <c r="H17" s="22" t="s">
        <v>51</v>
      </c>
      <c r="I17" s="30" t="s">
        <v>13</v>
      </c>
    </row>
    <row r="18" spans="3:9" ht="13.5" customHeight="1" thickBot="1">
      <c r="C18" s="20" t="s">
        <v>14</v>
      </c>
      <c r="D18" s="31">
        <v>88241.64999999997</v>
      </c>
      <c r="E18" s="32">
        <v>395532.13</v>
      </c>
      <c r="F18" s="32">
        <v>367847.36</v>
      </c>
      <c r="G18" s="32">
        <f>+E18</f>
        <v>395532.13</v>
      </c>
      <c r="H18" s="32">
        <f>+D18+E18-F18</f>
        <v>115926.41999999998</v>
      </c>
      <c r="I18" s="51" t="s">
        <v>42</v>
      </c>
    </row>
    <row r="19" spans="3:10" ht="14.25" customHeight="1" thickBot="1">
      <c r="C19" s="23" t="s">
        <v>15</v>
      </c>
      <c r="D19" s="24">
        <v>21711.14</v>
      </c>
      <c r="E19" s="25">
        <v>68969.72</v>
      </c>
      <c r="F19" s="25">
        <v>64420.46</v>
      </c>
      <c r="G19" s="32">
        <v>31080.92</v>
      </c>
      <c r="H19" s="32">
        <f aca="true" t="shared" si="0" ref="H19:H25">+D19+E19-F19</f>
        <v>26260.4</v>
      </c>
      <c r="I19" s="52"/>
      <c r="J19" s="33"/>
    </row>
    <row r="20" spans="3:9" ht="13.5" customHeight="1" thickBot="1">
      <c r="C20" s="29" t="s">
        <v>16</v>
      </c>
      <c r="D20" s="34">
        <v>5338.309999999998</v>
      </c>
      <c r="E20" s="25">
        <v>89928.48</v>
      </c>
      <c r="F20" s="25">
        <v>85210.56</v>
      </c>
      <c r="G20" s="32"/>
      <c r="H20" s="32">
        <f t="shared" si="0"/>
        <v>10056.229999999996</v>
      </c>
      <c r="I20" s="35"/>
    </row>
    <row r="21" spans="3:9" ht="12.75" customHeight="1" thickBot="1">
      <c r="C21" s="23" t="s">
        <v>17</v>
      </c>
      <c r="D21" s="24">
        <v>13213.810000000005</v>
      </c>
      <c r="E21" s="25">
        <v>55183</v>
      </c>
      <c r="F21" s="25">
        <v>51667.43</v>
      </c>
      <c r="G21" s="32">
        <f>+E21</f>
        <v>55183</v>
      </c>
      <c r="H21" s="32">
        <f t="shared" si="0"/>
        <v>16729.379999999997</v>
      </c>
      <c r="I21" s="35" t="s">
        <v>18</v>
      </c>
    </row>
    <row r="22" spans="3:9" ht="13.5" customHeight="1" thickBot="1">
      <c r="C22" s="23" t="s">
        <v>19</v>
      </c>
      <c r="D22" s="24">
        <v>18379.079999999987</v>
      </c>
      <c r="E22" s="25">
        <v>82704.19</v>
      </c>
      <c r="F22" s="25">
        <v>76908.89</v>
      </c>
      <c r="G22" s="32">
        <v>60212.64</v>
      </c>
      <c r="H22" s="32">
        <f t="shared" si="0"/>
        <v>24174.37999999999</v>
      </c>
      <c r="I22" s="36" t="s">
        <v>20</v>
      </c>
    </row>
    <row r="23" spans="3:9" ht="13.5" customHeight="1" thickBot="1">
      <c r="C23" s="23" t="s">
        <v>21</v>
      </c>
      <c r="D23" s="24">
        <v>3530.3300000000017</v>
      </c>
      <c r="E23" s="26">
        <v>14787.36</v>
      </c>
      <c r="F23" s="26">
        <v>13822.77</v>
      </c>
      <c r="G23" s="32">
        <f>+E23</f>
        <v>14787.36</v>
      </c>
      <c r="H23" s="32">
        <f t="shared" si="0"/>
        <v>4494.920000000002</v>
      </c>
      <c r="I23" s="36" t="s">
        <v>22</v>
      </c>
    </row>
    <row r="24" spans="3:9" ht="13.5" customHeight="1" thickBot="1">
      <c r="C24" s="29" t="s">
        <v>23</v>
      </c>
      <c r="D24" s="24">
        <v>11832.810000000005</v>
      </c>
      <c r="E24" s="26">
        <v>54268.01</v>
      </c>
      <c r="F24" s="26">
        <v>49095.38</v>
      </c>
      <c r="G24" s="32">
        <f>+E24</f>
        <v>54268.01</v>
      </c>
      <c r="H24" s="32">
        <f t="shared" si="0"/>
        <v>17005.44000000001</v>
      </c>
      <c r="I24" s="36"/>
    </row>
    <row r="25" spans="3:9" ht="13.5" customHeight="1" thickBot="1">
      <c r="C25" s="23" t="s">
        <v>24</v>
      </c>
      <c r="D25" s="24">
        <v>6795.140000000003</v>
      </c>
      <c r="E25" s="26">
        <v>26832.87</v>
      </c>
      <c r="F25" s="26">
        <v>25057.01</v>
      </c>
      <c r="G25" s="32">
        <f>+E25</f>
        <v>26832.87</v>
      </c>
      <c r="H25" s="32">
        <f t="shared" si="0"/>
        <v>8571.000000000004</v>
      </c>
      <c r="I25" s="36" t="s">
        <v>43</v>
      </c>
    </row>
    <row r="26" spans="3:9" s="37" customFormat="1" ht="13.5" customHeight="1" thickBot="1">
      <c r="C26" s="23" t="s">
        <v>11</v>
      </c>
      <c r="D26" s="27">
        <f>SUM(D18:D25)</f>
        <v>169042.26999999996</v>
      </c>
      <c r="E26" s="27">
        <f>SUM(E18:E25)</f>
        <v>788205.76</v>
      </c>
      <c r="F26" s="27">
        <f>SUM(F18:F25)</f>
        <v>734029.8600000001</v>
      </c>
      <c r="G26" s="27">
        <f>SUM(G18:G25)</f>
        <v>637896.9299999999</v>
      </c>
      <c r="H26" s="27">
        <f>SUM(H18:H25)</f>
        <v>223218.17</v>
      </c>
      <c r="I26" s="38"/>
    </row>
    <row r="27" spans="3:9" ht="13.5" customHeight="1" thickBot="1">
      <c r="C27" s="53" t="s">
        <v>25</v>
      </c>
      <c r="D27" s="53"/>
      <c r="E27" s="53"/>
      <c r="F27" s="53"/>
      <c r="G27" s="53"/>
      <c r="H27" s="53"/>
      <c r="I27" s="53"/>
    </row>
    <row r="28" spans="3:9" ht="27.75" customHeight="1" thickBot="1">
      <c r="C28" s="39" t="s">
        <v>26</v>
      </c>
      <c r="D28" s="54" t="s">
        <v>27</v>
      </c>
      <c r="E28" s="55"/>
      <c r="F28" s="55"/>
      <c r="G28" s="55"/>
      <c r="H28" s="56"/>
      <c r="I28" s="40" t="s">
        <v>28</v>
      </c>
    </row>
    <row r="29" spans="3:8" ht="26.25" customHeight="1">
      <c r="C29" s="41" t="s">
        <v>52</v>
      </c>
      <c r="D29" s="41"/>
      <c r="E29" s="41"/>
      <c r="F29" s="41"/>
      <c r="G29" s="41"/>
      <c r="H29" s="42">
        <f>+H15+H26</f>
        <v>656494.0000000001</v>
      </c>
    </row>
    <row r="30" spans="3:4" ht="15">
      <c r="C30" s="48"/>
      <c r="D30" s="48"/>
    </row>
    <row r="31" ht="12.75" customHeight="1">
      <c r="C31" s="49"/>
    </row>
    <row r="33" spans="4:6" ht="12.75">
      <c r="D33" s="50"/>
      <c r="E33" s="50"/>
      <c r="F33" s="50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5.00390625" style="0" customWidth="1"/>
  </cols>
  <sheetData>
    <row r="1" spans="1:9" ht="12.75">
      <c r="A1" s="66" t="s">
        <v>29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30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53</v>
      </c>
      <c r="B3" s="66"/>
      <c r="C3" s="66"/>
      <c r="D3" s="66"/>
      <c r="E3" s="66"/>
      <c r="F3" s="66"/>
      <c r="G3" s="66"/>
      <c r="H3" s="66"/>
      <c r="I3" s="66"/>
    </row>
    <row r="4" spans="1:9" ht="51">
      <c r="A4" s="44" t="s">
        <v>31</v>
      </c>
      <c r="B4" s="44" t="s">
        <v>54</v>
      </c>
      <c r="C4" s="45" t="s">
        <v>44</v>
      </c>
      <c r="D4" s="45" t="s">
        <v>32</v>
      </c>
      <c r="E4" s="45" t="s">
        <v>33</v>
      </c>
      <c r="F4" s="45" t="s">
        <v>34</v>
      </c>
      <c r="G4" s="45" t="s">
        <v>35</v>
      </c>
      <c r="H4" s="44" t="s">
        <v>55</v>
      </c>
      <c r="I4" s="44" t="s">
        <v>36</v>
      </c>
    </row>
    <row r="5" spans="1:9" ht="15">
      <c r="A5" s="46" t="s">
        <v>37</v>
      </c>
      <c r="B5" s="47">
        <v>-64.99398000000001</v>
      </c>
      <c r="C5" s="47">
        <v>-92.38201</v>
      </c>
      <c r="D5" s="47">
        <v>68.96972</v>
      </c>
      <c r="E5" s="47">
        <v>64.42046</v>
      </c>
      <c r="F5" s="47">
        <v>2.16</v>
      </c>
      <c r="G5" s="47">
        <v>31.08092</v>
      </c>
      <c r="H5" s="47">
        <v>26.2604</v>
      </c>
      <c r="I5" s="47">
        <f>B5+D5+F5-G5</f>
        <v>-24.94518000000001</v>
      </c>
    </row>
    <row r="7" ht="1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19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18.25390625" style="0" customWidth="1"/>
  </cols>
  <sheetData>
    <row r="1" spans="1:7" ht="30.75" customHeight="1">
      <c r="A1" s="67" t="s">
        <v>63</v>
      </c>
      <c r="B1" s="68"/>
      <c r="C1" s="68"/>
      <c r="D1" s="68"/>
      <c r="E1" s="68"/>
      <c r="F1" s="68"/>
      <c r="G1" s="68"/>
    </row>
    <row r="2" spans="1:7" ht="29.25" customHeight="1" thickBot="1">
      <c r="A2" s="69"/>
      <c r="B2" s="69"/>
      <c r="C2" s="69"/>
      <c r="D2" s="69"/>
      <c r="E2" s="69"/>
      <c r="F2" s="69"/>
      <c r="G2" s="69"/>
    </row>
    <row r="5" spans="1:7" ht="63.75" customHeight="1">
      <c r="A5" s="3" t="s">
        <v>38</v>
      </c>
      <c r="B5" s="3" t="s">
        <v>45</v>
      </c>
      <c r="C5" s="3" t="s">
        <v>64</v>
      </c>
      <c r="D5" s="3" t="s">
        <v>65</v>
      </c>
      <c r="E5" s="4" t="s">
        <v>39</v>
      </c>
      <c r="F5" s="3" t="s">
        <v>66</v>
      </c>
      <c r="G5" s="5"/>
    </row>
    <row r="6" spans="1:7" ht="15">
      <c r="A6" s="6">
        <v>1</v>
      </c>
      <c r="B6" s="7">
        <v>5338.309999999998</v>
      </c>
      <c r="C6" s="7">
        <v>89928.48</v>
      </c>
      <c r="D6" s="7">
        <v>85210.56</v>
      </c>
      <c r="E6" s="7">
        <v>12631.68</v>
      </c>
      <c r="F6" s="7">
        <f>+B6+C6-D6</f>
        <v>10056.229999999996</v>
      </c>
      <c r="G6" s="8"/>
    </row>
    <row r="9" spans="1:5" ht="90">
      <c r="A9" s="3" t="s">
        <v>38</v>
      </c>
      <c r="B9" s="3" t="s">
        <v>46</v>
      </c>
      <c r="C9" s="3" t="s">
        <v>67</v>
      </c>
      <c r="D9" s="3" t="s">
        <v>40</v>
      </c>
      <c r="E9" s="3" t="s">
        <v>68</v>
      </c>
    </row>
    <row r="10" spans="1:5" ht="15">
      <c r="A10" s="9">
        <v>1</v>
      </c>
      <c r="B10" s="10">
        <v>-38249.44999999998</v>
      </c>
      <c r="C10" s="10">
        <f>+D6+E6</f>
        <v>97842.23999999999</v>
      </c>
      <c r="D10" s="10">
        <v>0</v>
      </c>
      <c r="E10" s="10">
        <f>+B10+C10-D10</f>
        <v>59592.79000000001</v>
      </c>
    </row>
    <row r="11" spans="1:5" ht="12.75">
      <c r="A11" s="1"/>
      <c r="B11" s="1"/>
      <c r="C11" s="11"/>
      <c r="D11" s="11"/>
      <c r="E11" s="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2011-03-25T07:14:59Z</dcterms:created>
  <dcterms:modified xsi:type="dcterms:W3CDTF">2013-04-16T12:50:53Z</dcterms:modified>
  <cp:category/>
  <cp:version/>
  <cp:contentType/>
  <cp:contentStatus/>
</cp:coreProperties>
</file>