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>
    <definedName name="_xlnm.Print_Titles" localSheetId="2">'кап'!$3:$8</definedName>
  </definedNames>
  <calcPr fullCalcOnLoad="1"/>
</workbook>
</file>

<file path=xl/sharedStrings.xml><?xml version="1.0" encoding="utf-8"?>
<sst xmlns="http://schemas.openxmlformats.org/spreadsheetml/2006/main" count="110" uniqueCount="101">
  <si>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</si>
  <si>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</si>
  <si>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</si>
  <si>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  по ул. Молодежная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</si>
  <si>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</si>
  <si>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</si>
  <si>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</si>
  <si>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</si>
  <si>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</si>
  <si>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</si>
  <si>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</si>
  <si>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</si>
  <si>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</si>
  <si>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</si>
  <si>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</si>
  <si>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</si>
  <si>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</si>
  <si>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</si>
  <si>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</si>
  <si>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</si>
  <si>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</si>
  <si>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</si>
  <si>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Н/2011-111 от 01.12.2011г.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</si>
  <si>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</si>
  <si>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</si>
  <si>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</si>
  <si>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</si>
  <si>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</si>
  <si>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</si>
  <si>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</si>
  <si>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</si>
  <si>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</si>
  <si>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</si>
  <si>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</si>
  <si>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</si>
  <si>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</si>
  <si>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6480,00 руб. </t>
  </si>
  <si>
    <t>ООО "Домашние сети"</t>
  </si>
  <si>
    <t>Общая задолженность по дому  на 01.01.2014г.</t>
  </si>
  <si>
    <t>Надеемся на дальнейшее сотрудничество. Администрация ООО "УЮТ-СЕРВИС"</t>
  </si>
  <si>
    <t>ОТЧЕТ</t>
  </si>
  <si>
    <t>по выполнению плана текущего ремонта жилого дома</t>
  </si>
  <si>
    <t>№7  по ул. Молодежная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</si>
  <si>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</si>
  <si>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</si>
  <si>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</si>
  <si>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</si>
  <si>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</si>
  <si>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</si>
  <si>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</si>
  <si>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</si>
  <si>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</si>
  <si>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</si>
  <si>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470,59 </t>
    </r>
    <r>
      <rPr>
        <sz val="10"/>
        <rFont val="Arial Cyr"/>
        <family val="0"/>
      </rPr>
      <t>тыс.рублей, в том числе:</t>
    </r>
  </si>
  <si>
    <t>ремонт ЦО, ГВС, ХВС, канализации - 5,97 т.р.</t>
  </si>
  <si>
    <t>ремонт отмостки - 217,62 т.р.</t>
  </si>
  <si>
    <t>установка метал.двери мусоросборника - 112,20 т.р.</t>
  </si>
  <si>
    <t>герметизация швов - 26,58 т.р.</t>
  </si>
  <si>
    <t>аварийное обслуживание - 14,72 т.р.</t>
  </si>
  <si>
    <t>проверка вентканалов - 4,73 т.р.</t>
  </si>
  <si>
    <t>восстановление покрытия козырьков, кровли - 8,56 т.р.</t>
  </si>
  <si>
    <t>уборка подвала от тбо и кго - 7,34 т.р.</t>
  </si>
  <si>
    <t>очистка кровли и козырьков от снега - 55,86 т.р.</t>
  </si>
  <si>
    <t>окраска дверей подъездов и мус.камер - 3,17 т.р.</t>
  </si>
  <si>
    <t>ремонт электроснабжения - 10,51 т.р.</t>
  </si>
  <si>
    <t>прочие - 3,33 т.р.</t>
  </si>
  <si>
    <t>Отчет о реализации программы капитального ремонта жилого фонда ООО "УЮТ-СЕРВИС" за период с 01 января 2013г. по 31 декабря 2013г.  по адресу г.Сертолово, ул. Молодежная, д. 7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</si>
  <si>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</si>
  <si>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</si>
  <si>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</si>
  <si>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</si>
  <si>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</si>
  <si>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</si>
  <si>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</si>
  <si>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</si>
  <si>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</si>
  <si>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</si>
  <si>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</si>
  <si>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</si>
  <si>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</si>
  <si>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</si>
  <si>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</si>
  <si>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</si>
  <si>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ул.Молодежная, д.7</t>
  </si>
  <si>
    <t>ремонт электроснабжения</t>
  </si>
  <si>
    <t>подъезд № 1-4</t>
  </si>
  <si>
    <t xml:space="preserve"> замена стояков хвс и гвс</t>
  </si>
  <si>
    <t>1 шт.</t>
  </si>
  <si>
    <t>замена разводящей магистрали гвс</t>
  </si>
  <si>
    <t>318 м.п.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</si>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</sst>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" fontId="15" fillId="0" borderId="0" xfId="0" applyNumberFormat="1" applyFont="1" applyFill="1" applyAlignment="1">
      <alignment/>
    </xf>
    <xf numFmtId="0" fontId="35" fillId="0" borderId="0" xfId="52">
      <alignment/>
      <protection/>
    </xf>
    <xf numFmtId="0" fontId="35" fillId="0" borderId="17" xfId="52" applyBorder="1" applyAlignment="1">
      <alignment horizontal="center" vertical="center" wrapText="1"/>
      <protection/>
    </xf>
    <xf numFmtId="0" fontId="35" fillId="0" borderId="17" xfId="52" applyFont="1" applyBorder="1" applyAlignment="1">
      <alignment horizontal="center" vertical="center" wrapText="1"/>
      <protection/>
    </xf>
    <xf numFmtId="0" fontId="43" fillId="0" borderId="17" xfId="52" applyFont="1" applyBorder="1" applyAlignment="1">
      <alignment horizontal="center" vertical="center"/>
      <protection/>
    </xf>
    <xf numFmtId="2" fontId="43" fillId="0" borderId="17" xfId="52" applyNumberFormat="1" applyFont="1" applyBorder="1" applyAlignment="1">
      <alignment horizontal="center" vertical="center"/>
      <protection/>
    </xf>
    <xf numFmtId="0" fontId="35" fillId="0" borderId="0" xfId="52" applyBorder="1">
      <alignment/>
      <protection/>
    </xf>
    <xf numFmtId="0" fontId="18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2" fontId="18" fillId="0" borderId="29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8" fillId="0" borderId="26" xfId="0" applyFont="1" applyBorder="1" applyAlignment="1">
      <alignment/>
    </xf>
    <xf numFmtId="0" fontId="18" fillId="0" borderId="26" xfId="0" applyFont="1" applyBorder="1" applyAlignment="1">
      <alignment horizontal="center"/>
    </xf>
    <xf numFmtId="2" fontId="18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4" fontId="19" fillId="0" borderId="17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9" fillId="0" borderId="17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5" fillId="0" borderId="0" xfId="52" applyAlignment="1">
      <alignment horizontal="center"/>
      <protection/>
    </xf>
    <xf numFmtId="0" fontId="17" fillId="0" borderId="0" xfId="0" applyFont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3"/>
  <sheetViews>
    <sheetView tabSelected="1" zoomScalePageLayoutView="0" workbookViewId="0" topLeftCell="C5">
      <selection activeCell="D40" sqref="D40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0" customWidth="1"/>
    <col min="4" max="4" width="14.50390625" style="30" customWidth="1"/>
    <col min="5" max="5" width="12.50390625" style="30" customWidth="1"/>
    <col min="6" max="6" width="13.375" style="30" customWidth="1"/>
    <col min="7" max="7" width="11.875" style="30" customWidth="1"/>
    <col min="8" max="8" width="14.50390625" style="30" customWidth="1"/>
    <col min="9" max="9" width="33.50390625" style="30" customWidth="1"/>
    <col min="10" max="10" width="10.6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93" t="s">
        <v>1</v>
      </c>
      <c r="D5" s="93"/>
      <c r="E5" s="93"/>
      <c r="F5" s="93"/>
      <c r="G5" s="93"/>
      <c r="H5" s="93"/>
      <c r="I5" s="93"/>
    </row>
    <row r="6" spans="3:9" ht="12.75">
      <c r="C6" s="94" t="s">
        <v>2</v>
      </c>
      <c r="D6" s="94"/>
      <c r="E6" s="94"/>
      <c r="F6" s="94"/>
      <c r="G6" s="94"/>
      <c r="H6" s="94"/>
      <c r="I6" s="94"/>
    </row>
    <row r="7" spans="3:9" ht="12.75">
      <c r="C7" s="94" t="s">
        <v>3</v>
      </c>
      <c r="D7" s="94"/>
      <c r="E7" s="94"/>
      <c r="F7" s="94"/>
      <c r="G7" s="94"/>
      <c r="H7" s="94"/>
      <c r="I7" s="94"/>
    </row>
    <row r="8" spans="3:9" ht="6" customHeight="1" thickBot="1">
      <c r="C8" s="95"/>
      <c r="D8" s="95"/>
      <c r="E8" s="95"/>
      <c r="F8" s="95"/>
      <c r="G8" s="95"/>
      <c r="H8" s="95"/>
      <c r="I8" s="95"/>
    </row>
    <row r="9" spans="3:9" ht="39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96" t="s">
        <v>11</v>
      </c>
      <c r="D10" s="86"/>
      <c r="E10" s="86"/>
      <c r="F10" s="86"/>
      <c r="G10" s="86"/>
      <c r="H10" s="86"/>
      <c r="I10" s="97"/>
    </row>
    <row r="11" spans="3:9" ht="13.5" customHeight="1" thickBot="1">
      <c r="C11" s="12" t="s">
        <v>12</v>
      </c>
      <c r="D11" s="13">
        <v>218991.55000000028</v>
      </c>
      <c r="E11" s="14">
        <v>3986106.56</v>
      </c>
      <c r="F11" s="14">
        <v>3902022.83</v>
      </c>
      <c r="G11" s="14">
        <v>3317366.5902000004</v>
      </c>
      <c r="H11" s="14">
        <f>+D11+E11-F11</f>
        <v>303075.28000000026</v>
      </c>
      <c r="I11" s="98" t="s">
        <v>13</v>
      </c>
    </row>
    <row r="12" spans="3:9" ht="13.5" customHeight="1" thickBot="1">
      <c r="C12" s="12" t="s">
        <v>14</v>
      </c>
      <c r="D12" s="13">
        <v>76263.28000000003</v>
      </c>
      <c r="E12" s="15">
        <v>1123902.84</v>
      </c>
      <c r="F12" s="15">
        <v>1089177.18</v>
      </c>
      <c r="G12" s="14">
        <v>1710345.9596799999</v>
      </c>
      <c r="H12" s="14">
        <f>+D12+E12-F12</f>
        <v>110988.94000000018</v>
      </c>
      <c r="I12" s="99"/>
    </row>
    <row r="13" spans="3:9" ht="13.5" customHeight="1" thickBot="1">
      <c r="C13" s="12" t="s">
        <v>15</v>
      </c>
      <c r="D13" s="13">
        <v>48375.830000000075</v>
      </c>
      <c r="E13" s="15">
        <v>759296.91</v>
      </c>
      <c r="F13" s="15">
        <v>747141.13</v>
      </c>
      <c r="G13" s="14">
        <v>967055.81</v>
      </c>
      <c r="H13" s="14">
        <f>+D13+E13-F13</f>
        <v>60531.6100000001</v>
      </c>
      <c r="I13" s="99"/>
    </row>
    <row r="14" spans="3:9" ht="13.5" customHeight="1" thickBot="1">
      <c r="C14" s="12" t="s">
        <v>16</v>
      </c>
      <c r="D14" s="13">
        <v>26652.149999999965</v>
      </c>
      <c r="E14" s="15">
        <v>411908.74</v>
      </c>
      <c r="F14" s="15">
        <v>403427.85</v>
      </c>
      <c r="G14" s="14">
        <f>+E14</f>
        <v>411908.74</v>
      </c>
      <c r="H14" s="14">
        <f>+D14+E14-F14</f>
        <v>35133.03999999998</v>
      </c>
      <c r="I14" s="99"/>
    </row>
    <row r="15" spans="3:9" ht="13.5" customHeight="1" thickBot="1">
      <c r="C15" s="12" t="s">
        <v>17</v>
      </c>
      <c r="D15" s="13">
        <v>0</v>
      </c>
      <c r="E15" s="15">
        <v>165766.63</v>
      </c>
      <c r="F15" s="15">
        <v>162288.04</v>
      </c>
      <c r="G15" s="14">
        <f>+E15+38235.59</f>
        <v>204002.22</v>
      </c>
      <c r="H15" s="14">
        <f>+D15+E15-F15</f>
        <v>3478.5899999999965</v>
      </c>
      <c r="I15" s="100"/>
    </row>
    <row r="16" spans="3:9" ht="13.5" customHeight="1" thickBot="1">
      <c r="C16" s="12" t="s">
        <v>18</v>
      </c>
      <c r="D16" s="16">
        <f>SUM(D11:D15)</f>
        <v>370282.81000000035</v>
      </c>
      <c r="E16" s="16">
        <f>SUM(E11:E15)</f>
        <v>6446981.680000001</v>
      </c>
      <c r="F16" s="16">
        <f>SUM(F11:F15)</f>
        <v>6304057.029999999</v>
      </c>
      <c r="G16" s="16">
        <f>SUM(G11:G15)</f>
        <v>6610679.31988</v>
      </c>
      <c r="H16" s="16">
        <f>SUM(H11:H15)</f>
        <v>513207.46000000054</v>
      </c>
      <c r="I16" s="12"/>
    </row>
    <row r="17" spans="3:9" ht="13.5" customHeight="1" thickBot="1">
      <c r="C17" s="86" t="s">
        <v>19</v>
      </c>
      <c r="D17" s="86"/>
      <c r="E17" s="86"/>
      <c r="F17" s="86"/>
      <c r="G17" s="86"/>
      <c r="H17" s="86"/>
      <c r="I17" s="86"/>
    </row>
    <row r="18" spans="3:9" ht="38.25" customHeight="1" thickBot="1">
      <c r="C18" s="17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8" t="s">
        <v>20</v>
      </c>
    </row>
    <row r="19" spans="3:9" ht="13.5" customHeight="1" thickBot="1">
      <c r="C19" s="9" t="s">
        <v>21</v>
      </c>
      <c r="D19" s="19">
        <v>132720.5700000003</v>
      </c>
      <c r="E19" s="20">
        <v>2345830.96</v>
      </c>
      <c r="F19" s="20">
        <v>2311307.13</v>
      </c>
      <c r="G19" s="20">
        <f>+E19</f>
        <v>2345830.96</v>
      </c>
      <c r="H19" s="20">
        <f aca="true" t="shared" si="0" ref="H19:H25">+D19+E19-F19</f>
        <v>167244.40000000037</v>
      </c>
      <c r="I19" s="87" t="s">
        <v>22</v>
      </c>
    </row>
    <row r="20" spans="3:9" ht="14.25" customHeight="1" thickBot="1">
      <c r="C20" s="12" t="s">
        <v>23</v>
      </c>
      <c r="D20" s="13">
        <v>25332.76999999996</v>
      </c>
      <c r="E20" s="14">
        <v>459693.93</v>
      </c>
      <c r="F20" s="14">
        <v>452760.82</v>
      </c>
      <c r="G20" s="20">
        <v>470592.056707225</v>
      </c>
      <c r="H20" s="20">
        <f t="shared" si="0"/>
        <v>32265.879999999946</v>
      </c>
      <c r="I20" s="88"/>
    </row>
    <row r="21" spans="3:9" ht="13.5" customHeight="1" thickBot="1">
      <c r="C21" s="17" t="s">
        <v>24</v>
      </c>
      <c r="D21" s="21">
        <v>28605.5</v>
      </c>
      <c r="E21" s="14">
        <v>639785.85</v>
      </c>
      <c r="F21" s="14">
        <v>631486.77</v>
      </c>
      <c r="G21" s="20">
        <v>1001810</v>
      </c>
      <c r="H21" s="20">
        <f t="shared" si="0"/>
        <v>36904.57999999996</v>
      </c>
      <c r="I21" s="22"/>
    </row>
    <row r="22" spans="3:9" ht="12.75" customHeight="1" thickBot="1">
      <c r="C22" s="12" t="s">
        <v>25</v>
      </c>
      <c r="D22" s="13">
        <v>18645.320000000007</v>
      </c>
      <c r="E22" s="14">
        <v>332940.01</v>
      </c>
      <c r="F22" s="14">
        <v>328115.24</v>
      </c>
      <c r="G22" s="20">
        <f>+E22</f>
        <v>332940.01</v>
      </c>
      <c r="H22" s="20">
        <f t="shared" si="0"/>
        <v>23470.090000000026</v>
      </c>
      <c r="I22" s="22" t="s">
        <v>26</v>
      </c>
    </row>
    <row r="23" spans="3:9" ht="13.5" customHeight="1" thickBot="1">
      <c r="C23" s="12" t="s">
        <v>27</v>
      </c>
      <c r="D23" s="13">
        <v>28165.659999999974</v>
      </c>
      <c r="E23" s="14">
        <v>500091.72</v>
      </c>
      <c r="F23" s="14">
        <v>492700.06</v>
      </c>
      <c r="G23" s="20">
        <v>432792.28144458507</v>
      </c>
      <c r="H23" s="20">
        <f t="shared" si="0"/>
        <v>35557.31999999989</v>
      </c>
      <c r="I23" s="23" t="s">
        <v>28</v>
      </c>
    </row>
    <row r="24" spans="3:9" ht="13.5" customHeight="1" thickBot="1">
      <c r="C24" s="12" t="s">
        <v>29</v>
      </c>
      <c r="D24" s="13">
        <v>1345.1900000000023</v>
      </c>
      <c r="E24" s="15">
        <v>23682.9</v>
      </c>
      <c r="F24" s="15">
        <v>23335.5</v>
      </c>
      <c r="G24" s="20">
        <f>+E24</f>
        <v>23682.9</v>
      </c>
      <c r="H24" s="20">
        <f t="shared" si="0"/>
        <v>1692.5900000000038</v>
      </c>
      <c r="I24" s="23" t="s">
        <v>30</v>
      </c>
    </row>
    <row r="25" spans="3:9" ht="13.5" customHeight="1" thickBot="1">
      <c r="C25" s="17" t="s">
        <v>31</v>
      </c>
      <c r="D25" s="13">
        <v>19307.320000000007</v>
      </c>
      <c r="E25" s="15">
        <v>330100.69</v>
      </c>
      <c r="F25" s="15">
        <v>323845.08</v>
      </c>
      <c r="G25" s="20">
        <f>+E25</f>
        <v>330100.69</v>
      </c>
      <c r="H25" s="20">
        <f t="shared" si="0"/>
        <v>25562.929999999993</v>
      </c>
      <c r="I25" s="22"/>
    </row>
    <row r="26" spans="3:9" ht="13.5" customHeight="1" thickBot="1">
      <c r="C26" s="12" t="s">
        <v>32</v>
      </c>
      <c r="D26" s="13">
        <v>4318.119999999995</v>
      </c>
      <c r="E26" s="15">
        <v>76621.1</v>
      </c>
      <c r="F26" s="15">
        <v>75489.18</v>
      </c>
      <c r="G26" s="20">
        <f>+E26</f>
        <v>76621.1</v>
      </c>
      <c r="H26" s="20">
        <f>+D26+E26-F26</f>
        <v>5450.040000000008</v>
      </c>
      <c r="I26" s="23" t="s">
        <v>33</v>
      </c>
    </row>
    <row r="27" spans="3:9" s="25" customFormat="1" ht="13.5" customHeight="1" thickBot="1">
      <c r="C27" s="12" t="s">
        <v>18</v>
      </c>
      <c r="D27" s="16">
        <f>SUM(D19:D26)</f>
        <v>258440.45000000024</v>
      </c>
      <c r="E27" s="16">
        <f>SUM(E19:E26)</f>
        <v>4708747.16</v>
      </c>
      <c r="F27" s="16">
        <f>SUM(F19:F26)</f>
        <v>4639039.779999999</v>
      </c>
      <c r="G27" s="16">
        <f>SUM(G19:G26)</f>
        <v>5014369.99815181</v>
      </c>
      <c r="H27" s="16">
        <f>SUM(H19:H26)</f>
        <v>328147.8300000002</v>
      </c>
      <c r="I27" s="24"/>
    </row>
    <row r="28" spans="3:9" ht="13.5" customHeight="1" thickBot="1">
      <c r="C28" s="89" t="s">
        <v>34</v>
      </c>
      <c r="D28" s="89"/>
      <c r="E28" s="89"/>
      <c r="F28" s="89"/>
      <c r="G28" s="89"/>
      <c r="H28" s="89"/>
      <c r="I28" s="89"/>
    </row>
    <row r="29" spans="3:9" ht="26.25" customHeight="1" thickBot="1">
      <c r="C29" s="26" t="s">
        <v>35</v>
      </c>
      <c r="D29" s="90" t="s">
        <v>36</v>
      </c>
      <c r="E29" s="91"/>
      <c r="F29" s="91"/>
      <c r="G29" s="91"/>
      <c r="H29" s="92"/>
      <c r="I29" s="27" t="s">
        <v>37</v>
      </c>
    </row>
    <row r="30" spans="3:8" ht="26.25" customHeight="1">
      <c r="C30" s="28" t="s">
        <v>38</v>
      </c>
      <c r="D30" s="28"/>
      <c r="E30" s="28"/>
      <c r="F30" s="28"/>
      <c r="G30" s="28"/>
      <c r="H30" s="29">
        <f>+H16+H27</f>
        <v>841355.2900000007</v>
      </c>
    </row>
    <row r="31" spans="3:9" ht="12" customHeight="1" hidden="1">
      <c r="C31" s="31" t="s">
        <v>39</v>
      </c>
      <c r="D31" s="31"/>
      <c r="F31" s="32"/>
      <c r="G31" s="32"/>
      <c r="H31" s="32"/>
      <c r="I31" s="32"/>
    </row>
    <row r="32" spans="3:8" ht="12.75">
      <c r="C32" s="2"/>
      <c r="D32" s="2"/>
      <c r="E32" s="2"/>
      <c r="F32" s="2"/>
      <c r="G32" s="2"/>
      <c r="H32" s="2"/>
    </row>
    <row r="33" spans="3:6" ht="15" customHeight="1">
      <c r="C33" s="31"/>
      <c r="D33" s="33"/>
      <c r="E33" s="33"/>
      <c r="F33" s="33"/>
    </row>
  </sheetData>
  <sheetProtection/>
  <mergeCells count="10">
    <mergeCell ref="C17:I17"/>
    <mergeCell ref="I19:I20"/>
    <mergeCell ref="C28:I28"/>
    <mergeCell ref="D29:H29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20" zoomScalePageLayoutView="0" workbookViewId="0" topLeftCell="A1">
      <selection activeCell="A1" sqref="A1:IV12"/>
    </sheetView>
  </sheetViews>
  <sheetFormatPr defaultColWidth="9.00390625" defaultRowHeight="12.75"/>
  <cols>
    <col min="1" max="1" width="4.50390625" style="34" customWidth="1"/>
    <col min="2" max="2" width="12.50390625" style="34" customWidth="1"/>
    <col min="3" max="3" width="13.375" style="34" hidden="1" customWidth="1"/>
    <col min="4" max="4" width="12.125" style="34" customWidth="1"/>
    <col min="5" max="5" width="13.50390625" style="34" customWidth="1"/>
    <col min="6" max="6" width="13.375" style="34" customWidth="1"/>
    <col min="7" max="7" width="14.375" style="34" customWidth="1"/>
    <col min="8" max="8" width="15.125" style="34" customWidth="1"/>
    <col min="9" max="9" width="14.375" style="34" customWidth="1"/>
    <col min="10" max="16384" width="8.875" style="34" customWidth="1"/>
  </cols>
  <sheetData>
    <row r="1" spans="1:9" ht="14.25">
      <c r="A1" s="101" t="s">
        <v>40</v>
      </c>
      <c r="B1" s="101"/>
      <c r="C1" s="101"/>
      <c r="D1" s="101"/>
      <c r="E1" s="101"/>
      <c r="F1" s="101"/>
      <c r="G1" s="101"/>
      <c r="H1" s="101"/>
      <c r="I1" s="101"/>
    </row>
    <row r="2" spans="1:9" ht="14.25">
      <c r="A2" s="101" t="s">
        <v>41</v>
      </c>
      <c r="B2" s="101"/>
      <c r="C2" s="101"/>
      <c r="D2" s="101"/>
      <c r="E2" s="101"/>
      <c r="F2" s="101"/>
      <c r="G2" s="101"/>
      <c r="H2" s="101"/>
      <c r="I2" s="101"/>
    </row>
    <row r="3" spans="1:9" ht="14.25">
      <c r="A3" s="101" t="s">
        <v>42</v>
      </c>
      <c r="B3" s="101"/>
      <c r="C3" s="101"/>
      <c r="D3" s="101"/>
      <c r="E3" s="101"/>
      <c r="F3" s="101"/>
      <c r="G3" s="101"/>
      <c r="H3" s="101"/>
      <c r="I3" s="101"/>
    </row>
    <row r="4" spans="1:9" ht="57">
      <c r="A4" s="35" t="s">
        <v>43</v>
      </c>
      <c r="B4" s="35" t="s">
        <v>44</v>
      </c>
      <c r="C4" s="35" t="s">
        <v>45</v>
      </c>
      <c r="D4" s="35" t="s">
        <v>46</v>
      </c>
      <c r="E4" s="35" t="s">
        <v>47</v>
      </c>
      <c r="F4" s="36" t="s">
        <v>48</v>
      </c>
      <c r="G4" s="36" t="s">
        <v>49</v>
      </c>
      <c r="H4" s="35" t="s">
        <v>50</v>
      </c>
      <c r="I4" s="35" t="s">
        <v>51</v>
      </c>
    </row>
    <row r="5" spans="1:9" ht="14.25">
      <c r="A5" s="37" t="s">
        <v>52</v>
      </c>
      <c r="B5" s="38">
        <v>339.46195000000006</v>
      </c>
      <c r="C5" s="38"/>
      <c r="D5" s="38">
        <v>459.69393</v>
      </c>
      <c r="E5" s="38">
        <v>452.76082</v>
      </c>
      <c r="F5" s="38">
        <v>6.48</v>
      </c>
      <c r="G5" s="38">
        <v>470.59206</v>
      </c>
      <c r="H5" s="38">
        <v>32.26588</v>
      </c>
      <c r="I5" s="38">
        <f>B5+D5+F5-G5</f>
        <v>335.04382000000004</v>
      </c>
    </row>
    <row r="7" ht="14.25">
      <c r="A7" s="34" t="s">
        <v>53</v>
      </c>
    </row>
    <row r="8" ht="14.25">
      <c r="A8" s="34" t="s">
        <v>54</v>
      </c>
    </row>
    <row r="9" ht="14.25">
      <c r="A9" s="34" t="s">
        <v>55</v>
      </c>
    </row>
    <row r="10" ht="14.25">
      <c r="A10" s="34" t="s">
        <v>56</v>
      </c>
    </row>
    <row r="11" ht="14.25">
      <c r="A11" s="34" t="s">
        <v>57</v>
      </c>
    </row>
    <row r="12" ht="14.25">
      <c r="A12" s="34" t="s">
        <v>58</v>
      </c>
    </row>
    <row r="13" ht="14.25">
      <c r="A13" s="34" t="s">
        <v>59</v>
      </c>
    </row>
    <row r="14" ht="14.25">
      <c r="A14" s="34" t="s">
        <v>60</v>
      </c>
    </row>
    <row r="15" ht="14.25">
      <c r="A15" s="34" t="s">
        <v>61</v>
      </c>
    </row>
    <row r="16" ht="14.25">
      <c r="A16" s="34" t="s">
        <v>62</v>
      </c>
    </row>
    <row r="17" ht="14.25">
      <c r="A17" s="34" t="s">
        <v>63</v>
      </c>
    </row>
    <row r="18" spans="1:6" ht="14.25">
      <c r="A18" s="34" t="s">
        <v>64</v>
      </c>
      <c r="D18" s="39"/>
      <c r="E18" s="39"/>
      <c r="F18" s="39"/>
    </row>
    <row r="19" ht="14.25">
      <c r="A19" s="34" t="s">
        <v>65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6" sqref="A26:IV26"/>
    </sheetView>
  </sheetViews>
  <sheetFormatPr defaultColWidth="9.00390625" defaultRowHeight="12.75"/>
  <cols>
    <col min="1" max="1" width="5.50390625" style="0" customWidth="1"/>
    <col min="2" max="2" width="20.375" style="0" customWidth="1"/>
    <col min="3" max="3" width="38.50390625" style="0" customWidth="1"/>
    <col min="4" max="4" width="19.375" style="0" customWidth="1"/>
    <col min="5" max="5" width="15.375" style="0" customWidth="1"/>
    <col min="6" max="6" width="17.375" style="0" customWidth="1"/>
    <col min="7" max="7" width="13.875" style="0" customWidth="1"/>
    <col min="8" max="8" width="20.50390625" style="0" hidden="1" customWidth="1"/>
  </cols>
  <sheetData>
    <row r="1" spans="1:8" ht="30.75" customHeight="1">
      <c r="A1" s="102" t="s">
        <v>66</v>
      </c>
      <c r="B1" s="102"/>
      <c r="C1" s="102"/>
      <c r="D1" s="102"/>
      <c r="E1" s="102"/>
      <c r="F1" s="102"/>
      <c r="G1" s="102"/>
      <c r="H1" s="40"/>
    </row>
    <row r="2" spans="1:7" ht="29.25" customHeight="1" thickBot="1">
      <c r="A2" s="103"/>
      <c r="B2" s="103"/>
      <c r="C2" s="103"/>
      <c r="D2" s="103"/>
      <c r="E2" s="103"/>
      <c r="F2" s="103"/>
      <c r="G2" s="103"/>
    </row>
    <row r="3" spans="1:8" ht="13.5" thickBot="1">
      <c r="A3" s="41"/>
      <c r="B3" s="42"/>
      <c r="C3" s="43"/>
      <c r="D3" s="42"/>
      <c r="E3" s="42"/>
      <c r="F3" s="104" t="s">
        <v>67</v>
      </c>
      <c r="G3" s="105"/>
      <c r="H3" s="42"/>
    </row>
    <row r="4" spans="1:8" ht="12.75">
      <c r="A4" s="44" t="s">
        <v>68</v>
      </c>
      <c r="B4" s="45" t="s">
        <v>69</v>
      </c>
      <c r="C4" s="46" t="s">
        <v>70</v>
      </c>
      <c r="D4" s="45" t="s">
        <v>71</v>
      </c>
      <c r="E4" s="47" t="s">
        <v>72</v>
      </c>
      <c r="F4" s="47"/>
      <c r="G4" s="47"/>
      <c r="H4" s="47" t="s">
        <v>73</v>
      </c>
    </row>
    <row r="5" spans="1:8" ht="12.75">
      <c r="A5" s="44" t="s">
        <v>74</v>
      </c>
      <c r="B5" s="45"/>
      <c r="C5" s="46"/>
      <c r="D5" s="45" t="s">
        <v>75</v>
      </c>
      <c r="E5" s="45" t="s">
        <v>76</v>
      </c>
      <c r="F5" s="45" t="s">
        <v>77</v>
      </c>
      <c r="G5" s="45" t="s">
        <v>78</v>
      </c>
      <c r="H5" s="45"/>
    </row>
    <row r="6" spans="1:8" ht="12.75">
      <c r="A6" s="44"/>
      <c r="B6" s="45"/>
      <c r="C6" s="46"/>
      <c r="D6" s="45" t="s">
        <v>79</v>
      </c>
      <c r="E6" s="45"/>
      <c r="F6" s="45" t="s">
        <v>80</v>
      </c>
      <c r="G6" s="45" t="s">
        <v>81</v>
      </c>
      <c r="H6" s="48"/>
    </row>
    <row r="7" spans="1:8" ht="12.75">
      <c r="A7" s="49"/>
      <c r="B7" s="48"/>
      <c r="C7" s="50"/>
      <c r="D7" s="48"/>
      <c r="E7" s="48"/>
      <c r="F7" s="48"/>
      <c r="G7" s="45" t="s">
        <v>82</v>
      </c>
      <c r="H7" s="48"/>
    </row>
    <row r="8" spans="1:8" ht="4.5" customHeight="1" thickBot="1">
      <c r="A8" s="51"/>
      <c r="B8" s="52"/>
      <c r="C8" s="53"/>
      <c r="D8" s="52"/>
      <c r="E8" s="52"/>
      <c r="F8" s="52"/>
      <c r="G8" s="52"/>
      <c r="H8" s="52"/>
    </row>
    <row r="9" spans="1:8" ht="12.75">
      <c r="A9" s="42"/>
      <c r="B9" s="54"/>
      <c r="C9" s="43"/>
      <c r="D9" s="42"/>
      <c r="E9" s="54"/>
      <c r="F9" s="54"/>
      <c r="G9" s="54"/>
      <c r="H9" s="54"/>
    </row>
    <row r="10" spans="1:8" ht="12.75">
      <c r="A10" s="45">
        <v>1</v>
      </c>
      <c r="B10" s="55" t="s">
        <v>83</v>
      </c>
      <c r="C10" s="44" t="s">
        <v>84</v>
      </c>
      <c r="D10" s="45" t="s">
        <v>85</v>
      </c>
      <c r="E10" s="56">
        <v>889.97</v>
      </c>
      <c r="F10" s="57">
        <v>889.97</v>
      </c>
      <c r="G10" s="57">
        <f>+E10-F10</f>
        <v>0</v>
      </c>
      <c r="H10" s="58"/>
    </row>
    <row r="11" spans="1:8" ht="12.75">
      <c r="A11" s="45"/>
      <c r="B11" s="55"/>
      <c r="C11" s="46" t="s">
        <v>86</v>
      </c>
      <c r="D11" s="45" t="s">
        <v>87</v>
      </c>
      <c r="E11" s="56">
        <v>211.5</v>
      </c>
      <c r="F11" s="57">
        <v>22</v>
      </c>
      <c r="G11" s="57">
        <f>+E11-F11</f>
        <v>189.5</v>
      </c>
      <c r="H11" s="58"/>
    </row>
    <row r="12" spans="1:8" ht="12.75">
      <c r="A12" s="45"/>
      <c r="B12" s="55"/>
      <c r="C12" s="46" t="s">
        <v>88</v>
      </c>
      <c r="D12" s="45" t="s">
        <v>89</v>
      </c>
      <c r="E12" s="56">
        <v>866.3</v>
      </c>
      <c r="F12" s="56">
        <v>89.84</v>
      </c>
      <c r="G12" s="57">
        <f>+E12-F12</f>
        <v>776.4599999999999</v>
      </c>
      <c r="H12" s="58"/>
    </row>
    <row r="13" spans="1:8" ht="2.25" customHeight="1">
      <c r="A13" s="45"/>
      <c r="B13" s="55"/>
      <c r="C13" s="46"/>
      <c r="D13" s="45"/>
      <c r="E13" s="59"/>
      <c r="F13" s="60"/>
      <c r="G13" s="57"/>
      <c r="H13" s="61"/>
    </row>
    <row r="14" spans="1:8" ht="12.75">
      <c r="A14" s="45"/>
      <c r="B14" s="55"/>
      <c r="C14" s="62" t="s">
        <v>90</v>
      </c>
      <c r="D14" s="63"/>
      <c r="E14" s="64">
        <f>SUM(E10:E13)</f>
        <v>1967.77</v>
      </c>
      <c r="F14" s="64">
        <f>SUM(F10:F13)</f>
        <v>1001.8100000000001</v>
      </c>
      <c r="G14" s="64">
        <f>SUM(G10:G13)</f>
        <v>965.9599999999999</v>
      </c>
      <c r="H14" s="58"/>
    </row>
    <row r="15" spans="1:8" ht="4.5" customHeight="1" thickBot="1">
      <c r="A15" s="65"/>
      <c r="B15" s="66"/>
      <c r="C15" s="67"/>
      <c r="D15" s="68"/>
      <c r="E15" s="59"/>
      <c r="F15" s="59"/>
      <c r="G15" s="59"/>
      <c r="H15" s="61"/>
    </row>
    <row r="16" spans="1:8" ht="6.75" customHeight="1">
      <c r="A16" s="42"/>
      <c r="B16" s="54"/>
      <c r="C16" s="69"/>
      <c r="D16" s="69"/>
      <c r="E16" s="70"/>
      <c r="F16" s="70"/>
      <c r="G16" s="70"/>
      <c r="H16" s="69"/>
    </row>
    <row r="17" spans="1:8" ht="12.75">
      <c r="A17" s="48"/>
      <c r="B17" s="71" t="s">
        <v>18</v>
      </c>
      <c r="C17" s="72"/>
      <c r="D17" s="72"/>
      <c r="E17" s="73">
        <f>E14</f>
        <v>1967.77</v>
      </c>
      <c r="F17" s="73">
        <f>F14</f>
        <v>1001.8100000000001</v>
      </c>
      <c r="G17" s="73">
        <f>G14</f>
        <v>965.9599999999999</v>
      </c>
      <c r="H17" s="73">
        <f>H14</f>
        <v>0</v>
      </c>
    </row>
    <row r="18" spans="1:8" ht="7.5" customHeight="1" thickBot="1">
      <c r="A18" s="52"/>
      <c r="B18" s="74"/>
      <c r="C18" s="75"/>
      <c r="D18" s="75"/>
      <c r="E18" s="76"/>
      <c r="F18" s="76"/>
      <c r="G18" s="76"/>
      <c r="H18" s="76"/>
    </row>
    <row r="19" spans="1:8" ht="12.75">
      <c r="A19" s="50"/>
      <c r="B19" s="50"/>
      <c r="C19" s="77"/>
      <c r="D19" s="77"/>
      <c r="E19" s="46"/>
      <c r="F19" s="46"/>
      <c r="G19" s="46"/>
      <c r="H19" s="46"/>
    </row>
    <row r="20" spans="1:7" ht="63.75" customHeight="1">
      <c r="A20" s="78" t="s">
        <v>91</v>
      </c>
      <c r="B20" s="78" t="s">
        <v>92</v>
      </c>
      <c r="C20" s="78" t="s">
        <v>93</v>
      </c>
      <c r="D20" s="78" t="s">
        <v>94</v>
      </c>
      <c r="E20" s="79" t="s">
        <v>95</v>
      </c>
      <c r="F20" s="78" t="s">
        <v>96</v>
      </c>
      <c r="G20" s="80"/>
    </row>
    <row r="21" spans="1:8" ht="15">
      <c r="A21" s="81">
        <v>1</v>
      </c>
      <c r="B21" s="82">
        <v>28605.5</v>
      </c>
      <c r="C21" s="82">
        <v>639785.85</v>
      </c>
      <c r="D21" s="82">
        <v>631486.77</v>
      </c>
      <c r="E21" s="82">
        <v>69542.07</v>
      </c>
      <c r="F21" s="82">
        <f>+B21+C21-D21</f>
        <v>36904.57999999996</v>
      </c>
      <c r="G21" s="83"/>
      <c r="H21" s="46"/>
    </row>
    <row r="22" spans="1:8" ht="12.75">
      <c r="A22" s="50"/>
      <c r="B22" s="50"/>
      <c r="C22" s="77"/>
      <c r="D22" s="77"/>
      <c r="E22" s="46"/>
      <c r="F22" s="46"/>
      <c r="G22" s="46"/>
      <c r="H22" s="46"/>
    </row>
    <row r="23" spans="1:5" ht="90">
      <c r="A23" s="78" t="s">
        <v>91</v>
      </c>
      <c r="B23" s="78" t="s">
        <v>97</v>
      </c>
      <c r="C23" s="78" t="s">
        <v>98</v>
      </c>
      <c r="D23" s="78" t="s">
        <v>99</v>
      </c>
      <c r="E23" s="78" t="s">
        <v>100</v>
      </c>
    </row>
    <row r="24" spans="1:5" ht="15">
      <c r="A24" s="84">
        <v>1</v>
      </c>
      <c r="B24" s="85">
        <v>353268.51</v>
      </c>
      <c r="C24" s="85">
        <f>+D21+E21</f>
        <v>701028.8400000001</v>
      </c>
      <c r="D24" s="85">
        <v>1001810</v>
      </c>
      <c r="E24" s="85">
        <f>+B24+C24-D24</f>
        <v>52487.35000000009</v>
      </c>
    </row>
    <row r="25" spans="1:5" ht="12.75">
      <c r="A25" s="50"/>
      <c r="B25" s="50"/>
      <c r="C25" s="77"/>
      <c r="D25" s="77"/>
      <c r="E25" s="46"/>
    </row>
  </sheetData>
  <sheetProtection/>
  <mergeCells count="2">
    <mergeCell ref="A1:G2"/>
    <mergeCell ref="F3:G3"/>
  </mergeCells>
  <printOptions horizontalCentered="1"/>
  <pageMargins left="0" right="0" top="3.346456692913386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2014-06-26T11:10:13Z</dcterms:created>
  <dcterms:modified xsi:type="dcterms:W3CDTF">2014-07-04T08:20:51Z</dcterms:modified>
  <cp:category/>
  <cp:version/>
  <cp:contentType/>
  <cp:contentStatus/>
</cp:coreProperties>
</file>