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<sst xmlns="http://schemas.openxmlformats.org/spreadsheetml/2006/main" count="111" uniqueCount="100">
  <si>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</si>
  <si>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</si>
  <si>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</si>
  <si>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Сосновая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</si>
  <si>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</si>
  <si>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</si>
  <si>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</si>
  <si>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</si>
  <si>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</si>
  <si>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</si>
  <si>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</si>
  <si>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</si>
  <si>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</si>
  <si>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</si>
  <si>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</si>
  <si>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</si>
  <si>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</si>
  <si>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</si>
  <si>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</si>
  <si>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</si>
  <si>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</si>
  <si>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</si>
  <si>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Н/2009-84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</si>
  <si>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</si>
  <si>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</si>
  <si>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</si>
  <si>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</si>
  <si>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</si>
  <si>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</si>
  <si>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</si>
  <si>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</si>
  <si>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</si>
  <si>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</si>
  <si>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</si>
  <si>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</si>
  <si>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</si>
  <si>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</si>
  <si>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</si>
  <si>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ООО "Сантех сервис"</t>
  </si>
  <si>
    <t xml:space="preserve">Поступило от ООО "Сантех сервис" за управление и содержание общедомового имущества 35207,76 руб. </t>
  </si>
  <si>
    <t>ИП Гулякова Е.Г.</t>
  </si>
  <si>
    <t xml:space="preserve">Поступило от ИП Гулякова Е.Г. за управление и содержание общедомового имущества 8641.78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</si>
  <si>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</si>
  <si>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</si>
  <si>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</si>
  <si>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</si>
  <si>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 по ул. Сосновая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</si>
  <si>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</si>
  <si>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</si>
  <si>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</si>
  <si>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</si>
  <si>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</si>
  <si>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</si>
  <si>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</si>
  <si>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</si>
  <si>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</si>
  <si>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</si>
  <si>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251,09 </t>
    </r>
    <r>
      <rPr>
        <sz val="10"/>
        <rFont val="Arial Cyr"/>
        <family val="0"/>
      </rPr>
      <t>тыс.рублей, в том числе:</t>
    </r>
  </si>
  <si>
    <t>герметизация швов - 42,59 т.р.</t>
  </si>
  <si>
    <t>ремонт цо, гвс, хвс, канализации - 3,25 т.р.</t>
  </si>
  <si>
    <t>ремонт канализационного лежака и выпуска - 116,27 т.р.</t>
  </si>
  <si>
    <t>аварийное обслуживание - 2,04 т.р.</t>
  </si>
  <si>
    <t>проверка вентканалов - 1,97 т.р.</t>
  </si>
  <si>
    <t>устранение следов протечек - 44,80 т.р.</t>
  </si>
  <si>
    <t>уборка подвала от тбо и кго - 3,50 т.р.</t>
  </si>
  <si>
    <t>очистка козырьков и кровли от снега - 33,03 т.р.</t>
  </si>
  <si>
    <t>установка информационного стенда - 1,92 т.р.</t>
  </si>
  <si>
    <t>прочие - 1,72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</si>
  <si>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Сосновая,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</si>
  <si>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</si>
  <si>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</si>
  <si>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</si>
  <si>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</si>
  <si>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</si>
  <si>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</si>
  <si>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</si>
  <si>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</si>
  <si>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</si>
  <si>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</si>
  <si>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</si>
  <si>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</si>
  <si>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</si>
  <si>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</si>
  <si>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</si>
  <si>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1</t>
  </si>
  <si>
    <t>герметизация швов</t>
  </si>
  <si>
    <t>228 м.п.</t>
  </si>
  <si>
    <t>замена системы цо</t>
  </si>
  <si>
    <t>369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</si>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</sst>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1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5" fillId="0" borderId="0" xfId="52" applyFont="1" applyFill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35" fillId="0" borderId="30" xfId="52" applyBorder="1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G38" sqref="G38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3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5" t="s">
        <v>11</v>
      </c>
      <c r="D10" s="96"/>
      <c r="E10" s="96"/>
      <c r="F10" s="96"/>
      <c r="G10" s="96"/>
      <c r="H10" s="96"/>
      <c r="I10" s="97"/>
    </row>
    <row r="11" spans="3:9" ht="13.5" customHeight="1" thickBot="1">
      <c r="C11" s="12" t="s">
        <v>12</v>
      </c>
      <c r="D11" s="13">
        <v>60317.439999999944</v>
      </c>
      <c r="E11" s="14">
        <v>1461520.17</v>
      </c>
      <c r="F11" s="14">
        <v>1409320.6600000001</v>
      </c>
      <c r="G11" s="14">
        <v>1071930.75018</v>
      </c>
      <c r="H11" s="15">
        <f>+D11+E11-F11</f>
        <v>112516.94999999972</v>
      </c>
      <c r="I11" s="98" t="s">
        <v>13</v>
      </c>
    </row>
    <row r="12" spans="3:9" ht="13.5" customHeight="1" thickBot="1">
      <c r="C12" s="12" t="s">
        <v>14</v>
      </c>
      <c r="D12" s="13">
        <v>17050.669999999984</v>
      </c>
      <c r="E12" s="16">
        <v>341910.05000000005</v>
      </c>
      <c r="F12" s="16">
        <v>321334.91000000003</v>
      </c>
      <c r="G12" s="14">
        <v>604664.89906</v>
      </c>
      <c r="H12" s="15">
        <f>+D12+E12-F12</f>
        <v>37625.81</v>
      </c>
      <c r="I12" s="99"/>
    </row>
    <row r="13" spans="3:9" ht="13.5" customHeight="1" thickBot="1">
      <c r="C13" s="12" t="s">
        <v>15</v>
      </c>
      <c r="D13" s="13">
        <v>10788.099999999948</v>
      </c>
      <c r="E13" s="16">
        <v>236177.93</v>
      </c>
      <c r="F13" s="16">
        <v>229040.49</v>
      </c>
      <c r="G13" s="14">
        <v>230552.94</v>
      </c>
      <c r="H13" s="15">
        <f>+D13+E13-F13</f>
        <v>17925.53999999995</v>
      </c>
      <c r="I13" s="99"/>
    </row>
    <row r="14" spans="3:9" ht="13.5" customHeight="1" thickBot="1">
      <c r="C14" s="12" t="s">
        <v>16</v>
      </c>
      <c r="D14" s="13">
        <v>5919.180000000008</v>
      </c>
      <c r="E14" s="16">
        <v>127214.84999999998</v>
      </c>
      <c r="F14" s="16">
        <v>121795.69</v>
      </c>
      <c r="G14" s="14">
        <f>+E14</f>
        <v>127214.84999999998</v>
      </c>
      <c r="H14" s="15">
        <f>+D14+E14-F14</f>
        <v>11338.339999999967</v>
      </c>
      <c r="I14" s="99"/>
    </row>
    <row r="15" spans="3:9" ht="13.5" customHeight="1" thickBot="1">
      <c r="C15" s="12" t="s">
        <v>17</v>
      </c>
      <c r="D15" s="17">
        <v>0</v>
      </c>
      <c r="E15" s="16">
        <v>21181.8</v>
      </c>
      <c r="F15" s="16">
        <v>24626.519999999997</v>
      </c>
      <c r="G15" s="14">
        <f>+F15+6308.65</f>
        <v>30935.17</v>
      </c>
      <c r="H15" s="15">
        <f>+D15+E15-F15</f>
        <v>-3444.7199999999975</v>
      </c>
      <c r="I15" s="100"/>
    </row>
    <row r="16" spans="3:9" ht="13.5" customHeight="1" thickBot="1">
      <c r="C16" s="12" t="s">
        <v>18</v>
      </c>
      <c r="D16" s="18">
        <f>SUM(D11:D15)</f>
        <v>94075.38999999988</v>
      </c>
      <c r="E16" s="18">
        <f>SUM(E11:E15)</f>
        <v>2188004.8</v>
      </c>
      <c r="F16" s="18">
        <f>SUM(F11:F15)</f>
        <v>2106118.27</v>
      </c>
      <c r="G16" s="18">
        <f>SUM(G11:G15)</f>
        <v>2065298.6092399997</v>
      </c>
      <c r="H16" s="18">
        <f>SUM(H11:H15)</f>
        <v>175961.91999999963</v>
      </c>
      <c r="I16" s="12"/>
    </row>
    <row r="17" spans="3:9" ht="13.5" customHeight="1" thickBot="1">
      <c r="C17" s="96" t="s">
        <v>19</v>
      </c>
      <c r="D17" s="96"/>
      <c r="E17" s="96"/>
      <c r="F17" s="96"/>
      <c r="G17" s="96"/>
      <c r="H17" s="96"/>
      <c r="I17" s="96"/>
    </row>
    <row r="18" spans="3:9" ht="38.25" customHeight="1" thickBot="1">
      <c r="C18" s="1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0" t="s">
        <v>20</v>
      </c>
    </row>
    <row r="19" spans="3:9" ht="13.5" customHeight="1" thickBot="1">
      <c r="C19" s="9" t="s">
        <v>21</v>
      </c>
      <c r="D19" s="21">
        <v>33617.99999999988</v>
      </c>
      <c r="E19" s="22">
        <v>661786.16</v>
      </c>
      <c r="F19" s="22">
        <v>648754.5</v>
      </c>
      <c r="G19" s="22">
        <f>+E19</f>
        <v>661786.16</v>
      </c>
      <c r="H19" s="22">
        <f aca="true" t="shared" si="0" ref="H19:H25">+D19+E19-F19</f>
        <v>46649.659999999916</v>
      </c>
      <c r="I19" s="101" t="s">
        <v>22</v>
      </c>
    </row>
    <row r="20" spans="3:10" ht="14.25" customHeight="1" thickBot="1">
      <c r="C20" s="12" t="s">
        <v>23</v>
      </c>
      <c r="D20" s="13">
        <v>6746.889999999985</v>
      </c>
      <c r="E20" s="14">
        <v>136835.49</v>
      </c>
      <c r="F20" s="14">
        <v>134140.99</v>
      </c>
      <c r="G20" s="22">
        <v>251085.7410295953</v>
      </c>
      <c r="H20" s="22">
        <f t="shared" si="0"/>
        <v>9441.389999999985</v>
      </c>
      <c r="I20" s="102"/>
      <c r="J20" s="23"/>
    </row>
    <row r="21" spans="3:9" ht="13.5" customHeight="1" thickBot="1">
      <c r="C21" s="19" t="s">
        <v>24</v>
      </c>
      <c r="D21" s="24">
        <v>10303.25</v>
      </c>
      <c r="E21" s="14">
        <v>193168.11</v>
      </c>
      <c r="F21" s="14">
        <v>183768.68</v>
      </c>
      <c r="G21" s="22">
        <v>254369</v>
      </c>
      <c r="H21" s="22">
        <f t="shared" si="0"/>
        <v>19702.679999999993</v>
      </c>
      <c r="I21" s="25"/>
    </row>
    <row r="22" spans="3:9" ht="12.75" customHeight="1" hidden="1">
      <c r="C22" s="12" t="s">
        <v>25</v>
      </c>
      <c r="D22" s="13">
        <v>0</v>
      </c>
      <c r="E22" s="14"/>
      <c r="F22" s="14"/>
      <c r="G22" s="22"/>
      <c r="H22" s="22">
        <f t="shared" si="0"/>
        <v>0</v>
      </c>
      <c r="I22" s="26" t="s">
        <v>26</v>
      </c>
    </row>
    <row r="23" spans="3:9" ht="13.5" customHeight="1" thickBot="1">
      <c r="C23" s="12" t="s">
        <v>27</v>
      </c>
      <c r="D23" s="13">
        <v>7521.670000000013</v>
      </c>
      <c r="E23" s="14">
        <v>148861.44</v>
      </c>
      <c r="F23" s="14">
        <v>145930.16</v>
      </c>
      <c r="G23" s="22">
        <v>121403.50424058433</v>
      </c>
      <c r="H23" s="22">
        <f t="shared" si="0"/>
        <v>10452.950000000012</v>
      </c>
      <c r="I23" s="27" t="s">
        <v>28</v>
      </c>
    </row>
    <row r="24" spans="3:9" ht="13.5" customHeight="1" thickBot="1">
      <c r="C24" s="12" t="s">
        <v>29</v>
      </c>
      <c r="D24" s="13">
        <v>1226.4600000000028</v>
      </c>
      <c r="E24" s="16">
        <v>24050.53</v>
      </c>
      <c r="F24" s="16">
        <v>23576.91</v>
      </c>
      <c r="G24" s="22">
        <f>+E24</f>
        <v>24050.53</v>
      </c>
      <c r="H24" s="22">
        <f t="shared" si="0"/>
        <v>1700.0800000000017</v>
      </c>
      <c r="I24" s="27" t="s">
        <v>30</v>
      </c>
    </row>
    <row r="25" spans="3:9" ht="13.5" customHeight="1" thickBot="1">
      <c r="C25" s="19" t="s">
        <v>31</v>
      </c>
      <c r="D25" s="28">
        <v>4716.919999999998</v>
      </c>
      <c r="E25" s="16">
        <v>95806.96</v>
      </c>
      <c r="F25" s="16">
        <v>93211.13</v>
      </c>
      <c r="G25" s="22">
        <f>+E25</f>
        <v>95806.96</v>
      </c>
      <c r="H25" s="22">
        <f t="shared" si="0"/>
        <v>7312.75</v>
      </c>
      <c r="I25" s="26"/>
    </row>
    <row r="26" spans="3:9" ht="13.5" customHeight="1" thickBot="1">
      <c r="C26" s="12" t="s">
        <v>32</v>
      </c>
      <c r="D26" s="28">
        <v>2933.8399999999965</v>
      </c>
      <c r="E26" s="16">
        <v>58051.42</v>
      </c>
      <c r="F26" s="16">
        <v>56908.29</v>
      </c>
      <c r="G26" s="22">
        <f>+E26</f>
        <v>58051.42</v>
      </c>
      <c r="H26" s="22">
        <f>+D26+E26-F26</f>
        <v>4076.969999999994</v>
      </c>
      <c r="I26" s="27" t="s">
        <v>33</v>
      </c>
    </row>
    <row r="27" spans="3:9" s="29" customFormat="1" ht="13.5" customHeight="1" thickBot="1">
      <c r="C27" s="12" t="s">
        <v>18</v>
      </c>
      <c r="D27" s="18">
        <f>SUM(D19:D26)</f>
        <v>67067.02999999988</v>
      </c>
      <c r="E27" s="18">
        <f>SUM(E19:E26)</f>
        <v>1318560.1099999999</v>
      </c>
      <c r="F27" s="18">
        <f>SUM(F19:F26)</f>
        <v>1286290.6599999997</v>
      </c>
      <c r="G27" s="18">
        <f>SUM(G19:G26)</f>
        <v>1466553.3152701794</v>
      </c>
      <c r="H27" s="18">
        <f>SUM(H19:H26)</f>
        <v>99336.4799999999</v>
      </c>
      <c r="I27" s="25"/>
    </row>
    <row r="28" spans="3:9" ht="13.5" customHeight="1" thickBot="1">
      <c r="C28" s="103" t="s">
        <v>34</v>
      </c>
      <c r="D28" s="103"/>
      <c r="E28" s="103"/>
      <c r="F28" s="103"/>
      <c r="G28" s="103"/>
      <c r="H28" s="103"/>
      <c r="I28" s="103"/>
    </row>
    <row r="29" spans="3:9" ht="27" customHeight="1" thickBot="1">
      <c r="C29" s="30" t="s">
        <v>35</v>
      </c>
      <c r="D29" s="104" t="s">
        <v>36</v>
      </c>
      <c r="E29" s="105"/>
      <c r="F29" s="105"/>
      <c r="G29" s="105"/>
      <c r="H29" s="106"/>
      <c r="I29" s="31" t="s">
        <v>37</v>
      </c>
    </row>
    <row r="30" spans="3:9" ht="26.25" customHeight="1" thickBot="1">
      <c r="C30" s="30" t="s">
        <v>38</v>
      </c>
      <c r="D30" s="104" t="s">
        <v>39</v>
      </c>
      <c r="E30" s="105"/>
      <c r="F30" s="105"/>
      <c r="G30" s="105"/>
      <c r="H30" s="106"/>
      <c r="I30" s="32" t="s">
        <v>38</v>
      </c>
    </row>
    <row r="31" spans="3:9" ht="26.25" customHeight="1" thickBot="1">
      <c r="C31" s="30" t="s">
        <v>40</v>
      </c>
      <c r="D31" s="104" t="s">
        <v>41</v>
      </c>
      <c r="E31" s="105"/>
      <c r="F31" s="105"/>
      <c r="G31" s="105"/>
      <c r="H31" s="106"/>
      <c r="I31" s="32" t="s">
        <v>40</v>
      </c>
    </row>
    <row r="32" spans="3:8" ht="21" customHeight="1">
      <c r="C32" s="33" t="s">
        <v>42</v>
      </c>
      <c r="D32" s="33"/>
      <c r="E32" s="33"/>
      <c r="F32" s="33"/>
      <c r="G32" s="33"/>
      <c r="H32" s="34">
        <f>+H16+H27</f>
        <v>275298.39999999956</v>
      </c>
    </row>
    <row r="33" spans="3:4" ht="13.5" hidden="1">
      <c r="C33" s="36" t="s">
        <v>43</v>
      </c>
      <c r="D33" s="36"/>
    </row>
  </sheetData>
  <sheetProtection/>
  <mergeCells count="12">
    <mergeCell ref="C17:I17"/>
    <mergeCell ref="I19:I20"/>
    <mergeCell ref="C28:I28"/>
    <mergeCell ref="D29:H29"/>
    <mergeCell ref="D30:H30"/>
    <mergeCell ref="D31:H31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F21" sqref="F21"/>
    </sheetView>
  </sheetViews>
  <sheetFormatPr defaultColWidth="9.00390625" defaultRowHeight="12.75"/>
  <cols>
    <col min="1" max="1" width="4.50390625" style="37" customWidth="1"/>
    <col min="2" max="2" width="12.50390625" style="37" customWidth="1"/>
    <col min="3" max="3" width="13.375" style="37" hidden="1" customWidth="1"/>
    <col min="4" max="4" width="12.125" style="37" customWidth="1"/>
    <col min="5" max="5" width="13.50390625" style="37" customWidth="1"/>
    <col min="6" max="6" width="13.375" style="37" customWidth="1"/>
    <col min="7" max="7" width="14.375" style="37" customWidth="1"/>
    <col min="8" max="8" width="15.125" style="37" customWidth="1"/>
    <col min="9" max="9" width="14.00390625" style="37" customWidth="1"/>
    <col min="10" max="16384" width="8.875" style="37" customWidth="1"/>
  </cols>
  <sheetData>
    <row r="1" spans="1:9" ht="14.25">
      <c r="A1" s="107" t="s">
        <v>44</v>
      </c>
      <c r="B1" s="107"/>
      <c r="C1" s="107"/>
      <c r="D1" s="107"/>
      <c r="E1" s="107"/>
      <c r="F1" s="107"/>
      <c r="G1" s="107"/>
      <c r="H1" s="107"/>
      <c r="I1" s="107"/>
    </row>
    <row r="2" spans="1:9" ht="14.25">
      <c r="A2" s="107" t="s">
        <v>45</v>
      </c>
      <c r="B2" s="107"/>
      <c r="C2" s="107"/>
      <c r="D2" s="107"/>
      <c r="E2" s="107"/>
      <c r="F2" s="107"/>
      <c r="G2" s="107"/>
      <c r="H2" s="107"/>
      <c r="I2" s="107"/>
    </row>
    <row r="3" spans="1:9" ht="14.25">
      <c r="A3" s="108" t="s">
        <v>46</v>
      </c>
      <c r="B3" s="108"/>
      <c r="C3" s="108"/>
      <c r="D3" s="108"/>
      <c r="E3" s="108"/>
      <c r="F3" s="108"/>
      <c r="G3" s="108"/>
      <c r="H3" s="108"/>
      <c r="I3" s="108"/>
    </row>
    <row r="4" spans="1:9" ht="57">
      <c r="A4" s="38" t="s">
        <v>47</v>
      </c>
      <c r="B4" s="38" t="s">
        <v>48</v>
      </c>
      <c r="C4" s="38" t="s">
        <v>49</v>
      </c>
      <c r="D4" s="38" t="s">
        <v>50</v>
      </c>
      <c r="E4" s="38" t="s">
        <v>51</v>
      </c>
      <c r="F4" s="39" t="s">
        <v>52</v>
      </c>
      <c r="G4" s="39" t="s">
        <v>53</v>
      </c>
      <c r="H4" s="38" t="s">
        <v>54</v>
      </c>
      <c r="I4" s="38" t="s">
        <v>55</v>
      </c>
    </row>
    <row r="5" spans="1:9" ht="14.25">
      <c r="A5" s="40" t="s">
        <v>56</v>
      </c>
      <c r="B5" s="41">
        <v>-1.73154</v>
      </c>
      <c r="C5" s="41"/>
      <c r="D5" s="41">
        <v>136.83549</v>
      </c>
      <c r="E5" s="41">
        <v>134.14099</v>
      </c>
      <c r="F5" s="41">
        <v>46.00954</v>
      </c>
      <c r="G5" s="41">
        <v>251.08574</v>
      </c>
      <c r="H5" s="41">
        <v>9.44139</v>
      </c>
      <c r="I5" s="41">
        <f>B5+D5+F5-G5</f>
        <v>-69.97224999999997</v>
      </c>
    </row>
    <row r="7" ht="14.25">
      <c r="A7" s="37" t="s">
        <v>57</v>
      </c>
    </row>
    <row r="8" ht="14.25">
      <c r="A8" s="37" t="s">
        <v>58</v>
      </c>
    </row>
    <row r="9" ht="14.25">
      <c r="A9" s="37" t="s">
        <v>59</v>
      </c>
    </row>
    <row r="10" ht="14.25">
      <c r="A10" s="37" t="s">
        <v>60</v>
      </c>
    </row>
    <row r="11" ht="14.25">
      <c r="A11" s="37" t="s">
        <v>61</v>
      </c>
    </row>
    <row r="12" ht="14.25">
      <c r="A12" s="37" t="s">
        <v>62</v>
      </c>
    </row>
    <row r="13" ht="14.25">
      <c r="A13" s="37" t="s">
        <v>63</v>
      </c>
    </row>
    <row r="14" ht="14.25">
      <c r="A14" s="37" t="s">
        <v>64</v>
      </c>
    </row>
    <row r="15" ht="14.25">
      <c r="A15" s="42" t="s">
        <v>65</v>
      </c>
    </row>
    <row r="16" ht="14.25">
      <c r="A16" s="43" t="s">
        <v>66</v>
      </c>
    </row>
    <row r="17" ht="14.25">
      <c r="A17" s="43" t="s">
        <v>67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21.50390625" style="0" customWidth="1"/>
    <col min="5" max="5" width="23.375" style="0" customWidth="1"/>
    <col min="6" max="6" width="22.125" style="0" customWidth="1"/>
    <col min="7" max="7" width="11.375" style="0" customWidth="1"/>
  </cols>
  <sheetData>
    <row r="1" spans="1:7" ht="30.75" customHeight="1">
      <c r="A1" s="109" t="s">
        <v>68</v>
      </c>
      <c r="B1" s="109"/>
      <c r="C1" s="109"/>
      <c r="D1" s="109"/>
      <c r="E1" s="109"/>
      <c r="F1" s="109"/>
      <c r="G1" s="109"/>
    </row>
    <row r="2" spans="1:7" ht="18" customHeight="1" thickBot="1">
      <c r="A2" s="109"/>
      <c r="B2" s="109"/>
      <c r="C2" s="109"/>
      <c r="D2" s="109"/>
      <c r="E2" s="109"/>
      <c r="F2" s="109"/>
      <c r="G2" s="109"/>
    </row>
    <row r="3" spans="1:7" ht="13.5" thickBot="1">
      <c r="A3" s="44"/>
      <c r="B3" s="45"/>
      <c r="C3" s="46"/>
      <c r="D3" s="45"/>
      <c r="E3" s="45"/>
      <c r="F3" s="110" t="s">
        <v>69</v>
      </c>
      <c r="G3" s="111"/>
    </row>
    <row r="4" spans="1:7" ht="12.75">
      <c r="A4" s="47" t="s">
        <v>70</v>
      </c>
      <c r="B4" s="48" t="s">
        <v>71</v>
      </c>
      <c r="C4" s="47" t="s">
        <v>72</v>
      </c>
      <c r="D4" s="48" t="s">
        <v>73</v>
      </c>
      <c r="E4" s="49" t="s">
        <v>74</v>
      </c>
      <c r="F4" s="49"/>
      <c r="G4" s="49"/>
    </row>
    <row r="5" spans="1:7" ht="12.75">
      <c r="A5" s="47" t="s">
        <v>75</v>
      </c>
      <c r="B5" s="48"/>
      <c r="C5" s="50"/>
      <c r="D5" s="48" t="s">
        <v>76</v>
      </c>
      <c r="E5" s="48" t="s">
        <v>77</v>
      </c>
      <c r="F5" s="48" t="s">
        <v>78</v>
      </c>
      <c r="G5" s="48" t="s">
        <v>79</v>
      </c>
    </row>
    <row r="6" spans="1:7" ht="12.75">
      <c r="A6" s="47"/>
      <c r="B6" s="48"/>
      <c r="C6" s="50"/>
      <c r="D6" s="48" t="s">
        <v>80</v>
      </c>
      <c r="E6" s="48"/>
      <c r="F6" s="48" t="s">
        <v>81</v>
      </c>
      <c r="G6" s="48" t="s">
        <v>82</v>
      </c>
    </row>
    <row r="7" spans="1:7" ht="12.75">
      <c r="A7" s="51"/>
      <c r="B7" s="52"/>
      <c r="C7" s="53"/>
      <c r="D7" s="52"/>
      <c r="E7" s="52"/>
      <c r="F7" s="52"/>
      <c r="G7" s="48" t="s">
        <v>83</v>
      </c>
    </row>
    <row r="8" spans="1:7" ht="13.5" thickBot="1">
      <c r="A8" s="54"/>
      <c r="B8" s="55"/>
      <c r="C8" s="56"/>
      <c r="D8" s="55"/>
      <c r="E8" s="55"/>
      <c r="F8" s="55"/>
      <c r="G8" s="55"/>
    </row>
    <row r="9" spans="1:7" ht="12.75">
      <c r="A9" s="45"/>
      <c r="B9" s="57"/>
      <c r="C9" s="46"/>
      <c r="D9" s="45"/>
      <c r="E9" s="45"/>
      <c r="F9" s="45"/>
      <c r="G9" s="57"/>
    </row>
    <row r="10" spans="1:7" ht="12.75">
      <c r="A10" s="48">
        <v>1</v>
      </c>
      <c r="B10" s="58" t="s">
        <v>84</v>
      </c>
      <c r="C10" s="50" t="s">
        <v>85</v>
      </c>
      <c r="D10" s="48" t="s">
        <v>86</v>
      </c>
      <c r="E10" s="59">
        <f>40.119+104.4</f>
        <v>144.519</v>
      </c>
      <c r="F10" s="59">
        <f>40.119+104.4</f>
        <v>144.519</v>
      </c>
      <c r="G10" s="60">
        <f>+E10-F10</f>
        <v>0</v>
      </c>
    </row>
    <row r="11" spans="1:7" ht="12.75">
      <c r="A11" s="48"/>
      <c r="B11" s="58"/>
      <c r="C11" s="50" t="s">
        <v>87</v>
      </c>
      <c r="D11" s="48" t="s">
        <v>88</v>
      </c>
      <c r="E11" s="59">
        <v>1066.5</v>
      </c>
      <c r="F11" s="59">
        <v>109.85</v>
      </c>
      <c r="G11" s="60">
        <f>+E11-F11</f>
        <v>956.65</v>
      </c>
    </row>
    <row r="12" spans="1:7" ht="12.75">
      <c r="A12" s="48"/>
      <c r="B12" s="58"/>
      <c r="C12" s="47"/>
      <c r="D12" s="48"/>
      <c r="E12" s="59"/>
      <c r="F12" s="59"/>
      <c r="G12" s="60"/>
    </row>
    <row r="13" spans="1:7" ht="12.75">
      <c r="A13" s="48"/>
      <c r="B13" s="58"/>
      <c r="C13" s="61" t="s">
        <v>89</v>
      </c>
      <c r="D13" s="62"/>
      <c r="E13" s="63">
        <f>SUM(E10:E12)</f>
        <v>1211.019</v>
      </c>
      <c r="F13" s="63">
        <f>SUM(F10:F12)</f>
        <v>254.369</v>
      </c>
      <c r="G13" s="63">
        <f>SUM(G10:G12)</f>
        <v>956.65</v>
      </c>
    </row>
    <row r="14" spans="1:7" ht="13.5" thickBot="1">
      <c r="A14" s="64"/>
      <c r="B14" s="65"/>
      <c r="C14" s="66"/>
      <c r="D14" s="67"/>
      <c r="E14" s="68"/>
      <c r="F14" s="68"/>
      <c r="G14" s="69"/>
    </row>
    <row r="15" spans="1:7" ht="9" customHeight="1">
      <c r="A15" s="45"/>
      <c r="B15" s="57"/>
      <c r="C15" s="70"/>
      <c r="D15" s="71"/>
      <c r="E15" s="72"/>
      <c r="F15" s="73"/>
      <c r="G15" s="73"/>
    </row>
    <row r="16" spans="1:7" ht="12.75">
      <c r="A16" s="52"/>
      <c r="B16" s="74" t="s">
        <v>18</v>
      </c>
      <c r="C16" s="75"/>
      <c r="D16" s="50"/>
      <c r="E16" s="76">
        <f>E13</f>
        <v>1211.019</v>
      </c>
      <c r="F16" s="77">
        <f>+F13</f>
        <v>254.369</v>
      </c>
      <c r="G16" s="78">
        <f>+E16-F16</f>
        <v>956.65</v>
      </c>
    </row>
    <row r="17" spans="1:7" ht="10.5" customHeight="1" thickBot="1">
      <c r="A17" s="55"/>
      <c r="B17" s="79"/>
      <c r="C17" s="80"/>
      <c r="D17" s="81"/>
      <c r="E17" s="67"/>
      <c r="F17" s="82"/>
      <c r="G17" s="82"/>
    </row>
    <row r="19" spans="1:7" ht="50.25" customHeight="1">
      <c r="A19" s="83" t="s">
        <v>90</v>
      </c>
      <c r="B19" s="83" t="s">
        <v>91</v>
      </c>
      <c r="C19" s="83" t="s">
        <v>92</v>
      </c>
      <c r="D19" s="83" t="s">
        <v>93</v>
      </c>
      <c r="E19" s="84" t="s">
        <v>94</v>
      </c>
      <c r="F19" s="83" t="s">
        <v>95</v>
      </c>
      <c r="G19" s="85"/>
    </row>
    <row r="20" spans="1:7" ht="15">
      <c r="A20" s="86">
        <v>1</v>
      </c>
      <c r="B20" s="87">
        <v>10303.25</v>
      </c>
      <c r="C20" s="87">
        <v>193168.11</v>
      </c>
      <c r="D20" s="87">
        <v>183768.68</v>
      </c>
      <c r="E20" s="87">
        <v>17982.600000000002</v>
      </c>
      <c r="F20" s="87">
        <f>+B20+C20-D20</f>
        <v>19702.679999999993</v>
      </c>
      <c r="G20" s="88"/>
    </row>
    <row r="22" spans="1:5" ht="51" customHeight="1">
      <c r="A22" s="83" t="s">
        <v>90</v>
      </c>
      <c r="B22" s="83" t="s">
        <v>96</v>
      </c>
      <c r="C22" s="83" t="s">
        <v>97</v>
      </c>
      <c r="D22" s="83" t="s">
        <v>98</v>
      </c>
      <c r="E22" s="83" t="s">
        <v>99</v>
      </c>
    </row>
    <row r="23" spans="1:5" ht="15">
      <c r="A23" s="89">
        <v>1</v>
      </c>
      <c r="B23" s="90">
        <v>-8061.51999999996</v>
      </c>
      <c r="C23" s="90">
        <f>+D20+E20</f>
        <v>201751.28</v>
      </c>
      <c r="D23" s="90">
        <v>254369</v>
      </c>
      <c r="E23" s="90">
        <f>+B23+C23-D23</f>
        <v>-60679.23999999996</v>
      </c>
    </row>
    <row r="24" spans="1:5" ht="12.75">
      <c r="A24" s="53"/>
      <c r="B24" s="53"/>
      <c r="C24" s="91"/>
      <c r="D24" s="91"/>
      <c r="E24" s="50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2014-06-26T11:22:02Z</dcterms:created>
  <dcterms:modified xsi:type="dcterms:W3CDTF">2014-07-04T10:29:13Z</dcterms:modified>
  <cp:category/>
  <cp:version/>
  <cp:contentType/>
  <cp:contentStatus/>
</cp:coreProperties>
</file>