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/>
  <calcPr fullCalcOnLoad="1"/>
</workbook>
</file>

<file path=xl/sharedStrings.xml><?xml version="1.0" encoding="utf-8"?>
<sst xmlns="http://schemas.openxmlformats.org/spreadsheetml/2006/main" count="102" uniqueCount="93">
  <si>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</si>
  <si>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</si>
  <si>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</si>
  <si>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 по ул. Заречная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</si>
  <si>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</si>
  <si>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</si>
  <si>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</si>
  <si>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</si>
  <si>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</si>
  <si>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</si>
  <si>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</si>
  <si>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</si>
  <si>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</si>
  <si>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</si>
  <si>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</si>
  <si>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</si>
  <si>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</si>
  <si>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</si>
  <si>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</si>
  <si>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</si>
  <si>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</si>
  <si>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</si>
  <si>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Н/2008-9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</si>
  <si>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</si>
  <si>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</si>
  <si>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</si>
  <si>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</si>
  <si>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</si>
  <si>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</si>
  <si>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</si>
  <si>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</si>
  <si>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</si>
  <si>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</si>
  <si>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</si>
  <si>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</si>
  <si>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</si>
  <si>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</si>
  <si>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</si>
  <si>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</si>
  <si>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</si>
  <si>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</si>
  <si>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</si>
  <si>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 7 по ул. Заречная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</si>
  <si>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</si>
  <si>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</si>
  <si>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</si>
  <si>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</si>
  <si>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</si>
  <si>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</si>
  <si>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</si>
  <si>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</si>
  <si>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</si>
  <si>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</si>
  <si>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81,63</t>
    </r>
    <r>
      <rPr>
        <sz val="10"/>
        <rFont val="Arial Cyr"/>
        <family val="0"/>
      </rPr>
      <t xml:space="preserve"> тыс.рублей, в том числе:</t>
    </r>
  </si>
  <si>
    <t>ремонт водостока - 3,57 т.р.</t>
  </si>
  <si>
    <t>ремонт ЦО, ХВС, ГВС, канализации - 0,47 т.р.</t>
  </si>
  <si>
    <t>ремонт узла учета тепловой энергии - 28,10 т.р.</t>
  </si>
  <si>
    <t>аварийное обслуживание - 9,12 т.р.</t>
  </si>
  <si>
    <t>проверка вентканалов - 1,83 т.р.</t>
  </si>
  <si>
    <t>очистка кровли и козырьков от снега - 34,16 т.р.</t>
  </si>
  <si>
    <t>уборка подвала от тбо и кго - 3,54 т.р.</t>
  </si>
  <si>
    <t>смена дверных приборов - 0,54 т.р.</t>
  </si>
  <si>
    <t>смена ламп - 0,30 т.р.</t>
  </si>
  <si>
    <t>Отчет о реализации программы капитального ремонта жилого фонда ООО "УЮТ-СЕРВИС" за период с 01 января 2013г. по 31 декабря 2013г.  по адресу г.Сертолово, ул.Заречная, д. 7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</si>
  <si>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</si>
  <si>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</si>
  <si>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</si>
  <si>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</si>
  <si>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</si>
  <si>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</si>
  <si>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</si>
  <si>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</si>
  <si>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</si>
  <si>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</si>
  <si>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</si>
  <si>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</si>
  <si>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</si>
  <si>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</si>
  <si>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</si>
  <si>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ул.Заречная,д.7</t>
  </si>
  <si>
    <t>герметизация швов</t>
  </si>
  <si>
    <t>179 м.п.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</si>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</sst>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36" fillId="0" borderId="0" xfId="52">
      <alignment/>
      <protection/>
    </xf>
    <xf numFmtId="0" fontId="36" fillId="0" borderId="17" xfId="52" applyBorder="1" applyAlignment="1">
      <alignment horizontal="center" vertical="center" wrapText="1"/>
      <protection/>
    </xf>
    <xf numFmtId="0" fontId="36" fillId="0" borderId="17" xfId="52" applyFont="1" applyBorder="1" applyAlignment="1">
      <alignment horizontal="center" vertical="center" wrapText="1"/>
      <protection/>
    </xf>
    <xf numFmtId="0" fontId="44" fillId="0" borderId="17" xfId="52" applyFont="1" applyBorder="1" applyAlignment="1">
      <alignment horizontal="center" vertical="center"/>
      <protection/>
    </xf>
    <xf numFmtId="2" fontId="44" fillId="0" borderId="17" xfId="52" applyNumberFormat="1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9" fillId="0" borderId="26" xfId="0" applyFont="1" applyBorder="1" applyAlignment="1">
      <alignment/>
    </xf>
    <xf numFmtId="0" fontId="0" fillId="0" borderId="21" xfId="0" applyBorder="1" applyAlignment="1">
      <alignment/>
    </xf>
    <xf numFmtId="2" fontId="19" fillId="0" borderId="22" xfId="0" applyNumberFormat="1" applyFont="1" applyBorder="1" applyAlignment="1">
      <alignment horizontal="center"/>
    </xf>
    <xf numFmtId="2" fontId="19" fillId="0" borderId="26" xfId="61" applyNumberFormat="1" applyFont="1" applyBorder="1" applyAlignment="1">
      <alignment horizontal="center"/>
    </xf>
    <xf numFmtId="2" fontId="19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20" fillId="0" borderId="17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6" fillId="0" borderId="0" xfId="52" applyAlignment="1">
      <alignment horizontal="center"/>
      <protection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C32" sqref="A32:IV32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5" t="s">
        <v>1</v>
      </c>
      <c r="D5" s="95"/>
      <c r="E5" s="95"/>
      <c r="F5" s="95"/>
      <c r="G5" s="95"/>
      <c r="H5" s="95"/>
      <c r="I5" s="95"/>
    </row>
    <row r="6" spans="3:9" ht="12.75">
      <c r="C6" s="96" t="s">
        <v>2</v>
      </c>
      <c r="D6" s="96"/>
      <c r="E6" s="96"/>
      <c r="F6" s="96"/>
      <c r="G6" s="96"/>
      <c r="H6" s="96"/>
      <c r="I6" s="96"/>
    </row>
    <row r="7" spans="3:9" ht="12.75">
      <c r="C7" s="96" t="s">
        <v>3</v>
      </c>
      <c r="D7" s="96"/>
      <c r="E7" s="96"/>
      <c r="F7" s="96"/>
      <c r="G7" s="96"/>
      <c r="H7" s="96"/>
      <c r="I7" s="96"/>
    </row>
    <row r="8" spans="3:9" ht="6" customHeight="1" thickBot="1">
      <c r="C8" s="97"/>
      <c r="D8" s="97"/>
      <c r="E8" s="97"/>
      <c r="F8" s="97"/>
      <c r="G8" s="97"/>
      <c r="H8" s="97"/>
      <c r="I8" s="97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98" t="s">
        <v>11</v>
      </c>
      <c r="D10" s="88"/>
      <c r="E10" s="88"/>
      <c r="F10" s="88"/>
      <c r="G10" s="88"/>
      <c r="H10" s="88"/>
      <c r="I10" s="99"/>
    </row>
    <row r="11" spans="3:9" ht="13.5" customHeight="1" thickBot="1">
      <c r="C11" s="12" t="s">
        <v>12</v>
      </c>
      <c r="D11" s="13">
        <v>178814.71999999997</v>
      </c>
      <c r="E11" s="14">
        <v>1415646.57</v>
      </c>
      <c r="F11" s="14">
        <v>1356635.24</v>
      </c>
      <c r="G11" s="14">
        <v>1116825.150555</v>
      </c>
      <c r="H11" s="14">
        <f>+D11+E11-F11</f>
        <v>237826.05000000005</v>
      </c>
      <c r="I11" s="100" t="s">
        <v>13</v>
      </c>
    </row>
    <row r="12" spans="3:9" ht="13.5" customHeight="1" thickBot="1">
      <c r="C12" s="12" t="s">
        <v>14</v>
      </c>
      <c r="D12" s="13">
        <v>105867.78000000009</v>
      </c>
      <c r="E12" s="15">
        <v>365722.74</v>
      </c>
      <c r="F12" s="15">
        <v>357103.66</v>
      </c>
      <c r="G12" s="14">
        <v>672554.3337804001</v>
      </c>
      <c r="H12" s="14">
        <f>+D12+E12-F12</f>
        <v>114486.8600000001</v>
      </c>
      <c r="I12" s="101"/>
    </row>
    <row r="13" spans="3:9" ht="13.5" customHeight="1" thickBot="1">
      <c r="C13" s="12" t="s">
        <v>15</v>
      </c>
      <c r="D13" s="13">
        <v>49011.98000000001</v>
      </c>
      <c r="E13" s="15">
        <v>217548.6</v>
      </c>
      <c r="F13" s="15">
        <v>206996.85</v>
      </c>
      <c r="G13" s="14">
        <v>221309.57</v>
      </c>
      <c r="H13" s="14">
        <f>+D13+E13-F13</f>
        <v>59563.73000000001</v>
      </c>
      <c r="I13" s="101"/>
    </row>
    <row r="14" spans="3:9" ht="13.5" customHeight="1" thickBot="1">
      <c r="C14" s="12" t="s">
        <v>16</v>
      </c>
      <c r="D14" s="13">
        <v>26268.26000000001</v>
      </c>
      <c r="E14" s="15">
        <v>118075.24</v>
      </c>
      <c r="F14" s="15">
        <v>112407.76000000001</v>
      </c>
      <c r="G14" s="14">
        <f>+E14</f>
        <v>118075.24</v>
      </c>
      <c r="H14" s="14">
        <f>+D14+E14-F14</f>
        <v>31935.73999999999</v>
      </c>
      <c r="I14" s="101"/>
    </row>
    <row r="15" spans="3:9" ht="13.5" customHeight="1" thickBot="1">
      <c r="C15" s="12" t="s">
        <v>17</v>
      </c>
      <c r="D15" s="13">
        <v>0</v>
      </c>
      <c r="E15" s="15">
        <v>19627.15</v>
      </c>
      <c r="F15" s="15">
        <v>20707.64</v>
      </c>
      <c r="G15" s="14">
        <f>+E15+17921.66</f>
        <v>37548.81</v>
      </c>
      <c r="H15" s="14">
        <f>+D15+E15-F15</f>
        <v>-1080.489999999998</v>
      </c>
      <c r="I15" s="102"/>
    </row>
    <row r="16" spans="3:9" ht="13.5" customHeight="1" thickBot="1">
      <c r="C16" s="12" t="s">
        <v>18</v>
      </c>
      <c r="D16" s="16">
        <f>SUM(D11:D15)</f>
        <v>359962.7400000001</v>
      </c>
      <c r="E16" s="16">
        <f>SUM(E11:E15)</f>
        <v>2136620.3000000003</v>
      </c>
      <c r="F16" s="16">
        <f>SUM(F11:F15)</f>
        <v>2053851.15</v>
      </c>
      <c r="G16" s="16">
        <f>SUM(G11:G15)</f>
        <v>2166313.1043354003</v>
      </c>
      <c r="H16" s="16">
        <f>SUM(H11:H15)</f>
        <v>442731.89000000013</v>
      </c>
      <c r="I16" s="17"/>
    </row>
    <row r="17" spans="3:9" ht="13.5" customHeight="1" thickBot="1">
      <c r="C17" s="88" t="s">
        <v>19</v>
      </c>
      <c r="D17" s="88"/>
      <c r="E17" s="88"/>
      <c r="F17" s="88"/>
      <c r="G17" s="88"/>
      <c r="H17" s="88"/>
      <c r="I17" s="88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99942.13</v>
      </c>
      <c r="E19" s="21">
        <v>672678.34</v>
      </c>
      <c r="F19" s="21">
        <v>652038.52</v>
      </c>
      <c r="G19" s="21">
        <f>+E19</f>
        <v>672678.34</v>
      </c>
      <c r="H19" s="21">
        <f>+D19+E19-F19</f>
        <v>120581.94999999995</v>
      </c>
      <c r="I19" s="89" t="s">
        <v>22</v>
      </c>
    </row>
    <row r="20" spans="3:10" ht="14.25" customHeight="1" thickBot="1">
      <c r="C20" s="12" t="s">
        <v>23</v>
      </c>
      <c r="D20" s="13">
        <v>24697.089999999997</v>
      </c>
      <c r="E20" s="14">
        <v>140229.87</v>
      </c>
      <c r="F20" s="14">
        <v>135850.14</v>
      </c>
      <c r="G20" s="21">
        <v>81633.02579070545</v>
      </c>
      <c r="H20" s="21">
        <f aca="true" t="shared" si="0" ref="H20:H26">+D20+E20-F20</f>
        <v>29076.819999999978</v>
      </c>
      <c r="I20" s="90"/>
      <c r="J20" s="22"/>
    </row>
    <row r="21" spans="3:9" ht="13.5" customHeight="1" thickBot="1">
      <c r="C21" s="18" t="s">
        <v>24</v>
      </c>
      <c r="D21" s="23">
        <v>27741.130000000005</v>
      </c>
      <c r="E21" s="14">
        <v>202447.05000000002</v>
      </c>
      <c r="F21" s="14">
        <v>197907.43</v>
      </c>
      <c r="G21" s="21">
        <v>145880</v>
      </c>
      <c r="H21" s="21">
        <f t="shared" si="0"/>
        <v>32280.75000000003</v>
      </c>
      <c r="I21" s="24"/>
    </row>
    <row r="22" spans="3:9" ht="12.75" customHeight="1" hidden="1">
      <c r="C22" s="12" t="s">
        <v>25</v>
      </c>
      <c r="D22" s="13">
        <v>0</v>
      </c>
      <c r="E22" s="14"/>
      <c r="F22" s="14"/>
      <c r="G22" s="21">
        <f>+E22</f>
        <v>0</v>
      </c>
      <c r="H22" s="21">
        <f t="shared" si="0"/>
        <v>0</v>
      </c>
      <c r="I22" s="25" t="s">
        <v>26</v>
      </c>
    </row>
    <row r="23" spans="3:9" ht="13.5" customHeight="1" thickBot="1">
      <c r="C23" s="12" t="s">
        <v>27</v>
      </c>
      <c r="D23" s="13">
        <v>21976.01999999999</v>
      </c>
      <c r="E23" s="14">
        <v>152553.29</v>
      </c>
      <c r="F23" s="14">
        <v>147722.25</v>
      </c>
      <c r="G23" s="21">
        <v>242237.64389212796</v>
      </c>
      <c r="H23" s="21">
        <f t="shared" si="0"/>
        <v>26807.059999999998</v>
      </c>
      <c r="I23" s="26" t="s">
        <v>28</v>
      </c>
    </row>
    <row r="24" spans="3:9" ht="13.5" customHeight="1" thickBot="1">
      <c r="C24" s="12" t="s">
        <v>29</v>
      </c>
      <c r="D24" s="13">
        <v>4103.25</v>
      </c>
      <c r="E24" s="15">
        <v>26346.670000000002</v>
      </c>
      <c r="F24" s="15">
        <v>25564.92</v>
      </c>
      <c r="G24" s="21">
        <f>+E24</f>
        <v>26346.670000000002</v>
      </c>
      <c r="H24" s="21">
        <f t="shared" si="0"/>
        <v>4885.000000000004</v>
      </c>
      <c r="I24" s="26" t="s">
        <v>30</v>
      </c>
    </row>
    <row r="25" spans="3:9" ht="13.5" customHeight="1" thickBot="1">
      <c r="C25" s="18" t="s">
        <v>31</v>
      </c>
      <c r="D25" s="13">
        <v>13956.859999999986</v>
      </c>
      <c r="E25" s="15">
        <v>96768.77</v>
      </c>
      <c r="F25" s="15">
        <v>92717.07</v>
      </c>
      <c r="G25" s="21">
        <f>+E25</f>
        <v>96768.77</v>
      </c>
      <c r="H25" s="21">
        <f t="shared" si="0"/>
        <v>18008.559999999983</v>
      </c>
      <c r="I25" s="25"/>
    </row>
    <row r="26" spans="3:9" ht="13.5" customHeight="1" thickBot="1">
      <c r="C26" s="12" t="s">
        <v>32</v>
      </c>
      <c r="D26" s="13">
        <v>5538.130000000005</v>
      </c>
      <c r="E26" s="15">
        <v>34845.45</v>
      </c>
      <c r="F26" s="15">
        <v>33785.13</v>
      </c>
      <c r="G26" s="21">
        <f>+E26</f>
        <v>34845.45</v>
      </c>
      <c r="H26" s="21">
        <f t="shared" si="0"/>
        <v>6598.450000000004</v>
      </c>
      <c r="I26" s="26" t="s">
        <v>33</v>
      </c>
    </row>
    <row r="27" spans="3:9" s="27" customFormat="1" ht="13.5" customHeight="1" thickBot="1">
      <c r="C27" s="12" t="s">
        <v>18</v>
      </c>
      <c r="D27" s="16">
        <f>SUM(D19:D26)</f>
        <v>197954.61</v>
      </c>
      <c r="E27" s="16">
        <f>SUM(E19:E26)</f>
        <v>1325869.44</v>
      </c>
      <c r="F27" s="16">
        <f>SUM(F19:F26)</f>
        <v>1285585.46</v>
      </c>
      <c r="G27" s="16">
        <f>SUM(G19:G26)</f>
        <v>1300389.8996828333</v>
      </c>
      <c r="H27" s="16">
        <f>SUM(H19:H26)</f>
        <v>238238.58999999997</v>
      </c>
      <c r="I27" s="24"/>
    </row>
    <row r="28" spans="3:9" ht="13.5" customHeight="1" thickBot="1">
      <c r="C28" s="91" t="s">
        <v>34</v>
      </c>
      <c r="D28" s="91"/>
      <c r="E28" s="91"/>
      <c r="F28" s="91"/>
      <c r="G28" s="91"/>
      <c r="H28" s="91"/>
      <c r="I28" s="91"/>
    </row>
    <row r="29" spans="3:9" ht="25.5" customHeight="1" thickBot="1">
      <c r="C29" s="28" t="s">
        <v>35</v>
      </c>
      <c r="D29" s="92" t="s">
        <v>36</v>
      </c>
      <c r="E29" s="93"/>
      <c r="F29" s="93"/>
      <c r="G29" s="93"/>
      <c r="H29" s="94"/>
      <c r="I29" s="29" t="s">
        <v>37</v>
      </c>
    </row>
    <row r="30" spans="3:8" ht="21" customHeight="1">
      <c r="C30" s="30" t="s">
        <v>38</v>
      </c>
      <c r="D30" s="30"/>
      <c r="E30" s="30"/>
      <c r="F30" s="30"/>
      <c r="G30" s="30"/>
      <c r="H30" s="31">
        <f>+H16+H27</f>
        <v>680970.4800000001</v>
      </c>
    </row>
    <row r="31" spans="3:4" ht="13.5" hidden="1">
      <c r="C31" s="33" t="s">
        <v>39</v>
      </c>
      <c r="D31" s="33"/>
    </row>
    <row r="32" spans="3:8" ht="12.75">
      <c r="C32" s="2"/>
      <c r="D32" s="2"/>
      <c r="E32" s="2"/>
      <c r="F32" s="2"/>
      <c r="G32" s="2"/>
      <c r="H32" s="2"/>
    </row>
    <row r="33" spans="3:6" ht="15" customHeight="1">
      <c r="C33" s="33"/>
      <c r="D33" s="34"/>
      <c r="E33" s="34"/>
      <c r="F33" s="34"/>
    </row>
  </sheetData>
  <sheetProtection/>
  <mergeCells count="10">
    <mergeCell ref="C17:I17"/>
    <mergeCell ref="I19:I20"/>
    <mergeCell ref="C28:I28"/>
    <mergeCell ref="D29:H29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20" zoomScalePageLayoutView="0" workbookViewId="0" topLeftCell="A1">
      <selection activeCell="E20" sqref="E20"/>
    </sheetView>
  </sheetViews>
  <sheetFormatPr defaultColWidth="9.00390625" defaultRowHeight="12.75"/>
  <cols>
    <col min="1" max="1" width="4.50390625" style="35" customWidth="1"/>
    <col min="2" max="2" width="12.50390625" style="35" customWidth="1"/>
    <col min="3" max="3" width="13.375" style="35" hidden="1" customWidth="1"/>
    <col min="4" max="4" width="12.125" style="35" customWidth="1"/>
    <col min="5" max="5" width="13.50390625" style="35" customWidth="1"/>
    <col min="6" max="6" width="13.375" style="35" customWidth="1"/>
    <col min="7" max="7" width="14.375" style="35" customWidth="1"/>
    <col min="8" max="8" width="15.125" style="35" customWidth="1"/>
    <col min="9" max="9" width="14.375" style="35" customWidth="1"/>
    <col min="10" max="16384" width="8.875" style="35" customWidth="1"/>
  </cols>
  <sheetData>
    <row r="1" spans="1:9" ht="14.25">
      <c r="A1" s="103" t="s">
        <v>40</v>
      </c>
      <c r="B1" s="103"/>
      <c r="C1" s="103"/>
      <c r="D1" s="103"/>
      <c r="E1" s="103"/>
      <c r="F1" s="103"/>
      <c r="G1" s="103"/>
      <c r="H1" s="103"/>
      <c r="I1" s="103"/>
    </row>
    <row r="2" spans="1:9" ht="14.25">
      <c r="A2" s="103" t="s">
        <v>41</v>
      </c>
      <c r="B2" s="103"/>
      <c r="C2" s="103"/>
      <c r="D2" s="103"/>
      <c r="E2" s="103"/>
      <c r="F2" s="103"/>
      <c r="G2" s="103"/>
      <c r="H2" s="103"/>
      <c r="I2" s="103"/>
    </row>
    <row r="3" spans="1:9" ht="14.25">
      <c r="A3" s="103" t="s">
        <v>42</v>
      </c>
      <c r="B3" s="103"/>
      <c r="C3" s="103"/>
      <c r="D3" s="103"/>
      <c r="E3" s="103"/>
      <c r="F3" s="103"/>
      <c r="G3" s="103"/>
      <c r="H3" s="103"/>
      <c r="I3" s="103"/>
    </row>
    <row r="4" spans="1:9" ht="57">
      <c r="A4" s="36" t="s">
        <v>43</v>
      </c>
      <c r="B4" s="36" t="s">
        <v>44</v>
      </c>
      <c r="C4" s="36" t="s">
        <v>45</v>
      </c>
      <c r="D4" s="36" t="s">
        <v>46</v>
      </c>
      <c r="E4" s="36" t="s">
        <v>47</v>
      </c>
      <c r="F4" s="37" t="s">
        <v>48</v>
      </c>
      <c r="G4" s="37" t="s">
        <v>49</v>
      </c>
      <c r="H4" s="36" t="s">
        <v>50</v>
      </c>
      <c r="I4" s="36" t="s">
        <v>51</v>
      </c>
    </row>
    <row r="5" spans="1:9" ht="14.25">
      <c r="A5" s="38" t="s">
        <v>52</v>
      </c>
      <c r="B5" s="39">
        <v>70.35793000000001</v>
      </c>
      <c r="C5" s="39"/>
      <c r="D5" s="39">
        <v>140.22987</v>
      </c>
      <c r="E5" s="39">
        <v>135.85014</v>
      </c>
      <c r="F5" s="39">
        <v>2.16</v>
      </c>
      <c r="G5" s="39">
        <v>81.63303</v>
      </c>
      <c r="H5" s="39">
        <v>29.07682</v>
      </c>
      <c r="I5" s="39">
        <f>B5+D5+F5-G5</f>
        <v>131.11477000000002</v>
      </c>
    </row>
    <row r="7" ht="14.25">
      <c r="A7" s="35" t="s">
        <v>53</v>
      </c>
    </row>
    <row r="8" ht="14.25">
      <c r="A8" s="35" t="s">
        <v>54</v>
      </c>
    </row>
    <row r="9" ht="14.25">
      <c r="A9" s="35" t="s">
        <v>55</v>
      </c>
    </row>
    <row r="10" ht="14.25">
      <c r="A10" s="35" t="s">
        <v>56</v>
      </c>
    </row>
    <row r="11" ht="14.25">
      <c r="A11" s="35" t="s">
        <v>57</v>
      </c>
    </row>
    <row r="12" ht="14.25">
      <c r="A12" s="35" t="s">
        <v>58</v>
      </c>
    </row>
    <row r="13" ht="14.25">
      <c r="A13" s="35" t="s">
        <v>59</v>
      </c>
    </row>
    <row r="14" ht="14.25">
      <c r="A14" s="35" t="s">
        <v>60</v>
      </c>
    </row>
    <row r="15" ht="14.25">
      <c r="A15" s="35" t="s">
        <v>61</v>
      </c>
    </row>
    <row r="16" ht="14.25">
      <c r="A16" s="35" t="s">
        <v>62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24" sqref="A24:IV27"/>
    </sheetView>
  </sheetViews>
  <sheetFormatPr defaultColWidth="9.00390625" defaultRowHeight="12.75"/>
  <cols>
    <col min="1" max="1" width="5.50390625" style="0" customWidth="1"/>
    <col min="2" max="2" width="24.50390625" style="0" customWidth="1"/>
    <col min="3" max="3" width="34.375" style="0" customWidth="1"/>
    <col min="4" max="4" width="19.375" style="0" customWidth="1"/>
    <col min="5" max="5" width="22.50390625" style="0" customWidth="1"/>
    <col min="6" max="6" width="21.625" style="0" customWidth="1"/>
    <col min="7" max="7" width="11.375" style="0" customWidth="1"/>
  </cols>
  <sheetData>
    <row r="1" spans="1:7" ht="27" customHeight="1">
      <c r="A1" s="104" t="s">
        <v>63</v>
      </c>
      <c r="B1" s="105"/>
      <c r="C1" s="105"/>
      <c r="D1" s="105"/>
      <c r="E1" s="105"/>
      <c r="F1" s="105"/>
      <c r="G1" s="105"/>
    </row>
    <row r="2" spans="1:7" ht="29.25" customHeight="1" thickBot="1">
      <c r="A2" s="105"/>
      <c r="B2" s="105"/>
      <c r="C2" s="105"/>
      <c r="D2" s="105"/>
      <c r="E2" s="105"/>
      <c r="F2" s="105"/>
      <c r="G2" s="105"/>
    </row>
    <row r="3" spans="1:7" ht="13.5" thickBot="1">
      <c r="A3" s="40"/>
      <c r="B3" s="41"/>
      <c r="C3" s="42"/>
      <c r="D3" s="41"/>
      <c r="E3" s="41"/>
      <c r="F3" s="106" t="s">
        <v>64</v>
      </c>
      <c r="G3" s="107"/>
    </row>
    <row r="4" spans="1:7" ht="12.75">
      <c r="A4" s="43" t="s">
        <v>65</v>
      </c>
      <c r="B4" s="44" t="s">
        <v>66</v>
      </c>
      <c r="C4" s="43" t="s">
        <v>67</v>
      </c>
      <c r="D4" s="44" t="s">
        <v>68</v>
      </c>
      <c r="E4" s="45" t="s">
        <v>69</v>
      </c>
      <c r="F4" s="45"/>
      <c r="G4" s="45"/>
    </row>
    <row r="5" spans="1:7" ht="12.75">
      <c r="A5" s="43" t="s">
        <v>70</v>
      </c>
      <c r="B5" s="44"/>
      <c r="C5" s="46"/>
      <c r="D5" s="44" t="s">
        <v>71</v>
      </c>
      <c r="E5" s="44" t="s">
        <v>72</v>
      </c>
      <c r="F5" s="44" t="s">
        <v>73</v>
      </c>
      <c r="G5" s="44" t="s">
        <v>74</v>
      </c>
    </row>
    <row r="6" spans="1:7" ht="12.75">
      <c r="A6" s="43"/>
      <c r="B6" s="44"/>
      <c r="C6" s="46"/>
      <c r="D6" s="44" t="s">
        <v>75</v>
      </c>
      <c r="E6" s="44"/>
      <c r="F6" s="44" t="s">
        <v>76</v>
      </c>
      <c r="G6" s="44" t="s">
        <v>77</v>
      </c>
    </row>
    <row r="7" spans="1:7" ht="12.75">
      <c r="A7" s="47"/>
      <c r="B7" s="48"/>
      <c r="C7" s="49"/>
      <c r="D7" s="48"/>
      <c r="E7" s="48"/>
      <c r="F7" s="48"/>
      <c r="G7" s="44" t="s">
        <v>78</v>
      </c>
    </row>
    <row r="8" spans="1:7" ht="13.5" thickBot="1">
      <c r="A8" s="50"/>
      <c r="B8" s="51"/>
      <c r="C8" s="52"/>
      <c r="D8" s="51"/>
      <c r="E8" s="51"/>
      <c r="F8" s="51"/>
      <c r="G8" s="51"/>
    </row>
    <row r="9" spans="1:7" ht="4.5" customHeight="1">
      <c r="A9" s="41"/>
      <c r="B9" s="53"/>
      <c r="C9" s="42"/>
      <c r="D9" s="41"/>
      <c r="E9" s="41"/>
      <c r="F9" s="41"/>
      <c r="G9" s="53"/>
    </row>
    <row r="10" spans="1:7" ht="12.75">
      <c r="A10" s="44">
        <v>1</v>
      </c>
      <c r="B10" s="54" t="s">
        <v>79</v>
      </c>
      <c r="C10" s="46" t="s">
        <v>80</v>
      </c>
      <c r="D10" s="44" t="s">
        <v>81</v>
      </c>
      <c r="E10" s="55">
        <f>87.96+43.42+14.5</f>
        <v>145.88</v>
      </c>
      <c r="F10" s="55">
        <f>87.96+43.42+14.5</f>
        <v>145.88</v>
      </c>
      <c r="G10" s="56">
        <f>+E10-F10</f>
        <v>0</v>
      </c>
    </row>
    <row r="11" spans="1:7" ht="6.75" customHeight="1">
      <c r="A11" s="44"/>
      <c r="B11" s="54"/>
      <c r="C11" s="46"/>
      <c r="D11" s="44"/>
      <c r="E11" s="55"/>
      <c r="F11" s="55"/>
      <c r="G11" s="56"/>
    </row>
    <row r="12" spans="1:7" ht="12.75">
      <c r="A12" s="44"/>
      <c r="B12" s="54"/>
      <c r="C12" s="57" t="s">
        <v>82</v>
      </c>
      <c r="D12" s="58"/>
      <c r="E12" s="59">
        <f>SUM(E10:E11)</f>
        <v>145.88</v>
      </c>
      <c r="F12" s="59">
        <f>SUM(F10:F11)</f>
        <v>145.88</v>
      </c>
      <c r="G12" s="59">
        <f>SUM(G10:G11)</f>
        <v>0</v>
      </c>
    </row>
    <row r="13" spans="1:7" ht="13.5" thickBot="1">
      <c r="A13" s="60"/>
      <c r="B13" s="61"/>
      <c r="C13" s="62"/>
      <c r="D13" s="63"/>
      <c r="E13" s="64"/>
      <c r="F13" s="64"/>
      <c r="G13" s="65"/>
    </row>
    <row r="14" spans="1:7" ht="8.25" customHeight="1">
      <c r="A14" s="41"/>
      <c r="B14" s="53"/>
      <c r="C14" s="66"/>
      <c r="D14" s="67"/>
      <c r="E14" s="68"/>
      <c r="F14" s="69"/>
      <c r="G14" s="69"/>
    </row>
    <row r="15" spans="1:7" ht="12.75">
      <c r="A15" s="48"/>
      <c r="B15" s="70" t="s">
        <v>18</v>
      </c>
      <c r="C15" s="71"/>
      <c r="D15" s="46"/>
      <c r="E15" s="72">
        <f>E12</f>
        <v>145.88</v>
      </c>
      <c r="F15" s="73">
        <f>+F12</f>
        <v>145.88</v>
      </c>
      <c r="G15" s="74">
        <f>+E15-F15</f>
        <v>0</v>
      </c>
    </row>
    <row r="16" spans="1:7" ht="7.5" customHeight="1" thickBot="1">
      <c r="A16" s="51"/>
      <c r="B16" s="75"/>
      <c r="C16" s="76"/>
      <c r="D16" s="77"/>
      <c r="E16" s="63"/>
      <c r="F16" s="78"/>
      <c r="G16" s="78"/>
    </row>
    <row r="18" spans="1:7" ht="46.5" customHeight="1">
      <c r="A18" s="79" t="s">
        <v>83</v>
      </c>
      <c r="B18" s="79" t="s">
        <v>84</v>
      </c>
      <c r="C18" s="79" t="s">
        <v>85</v>
      </c>
      <c r="D18" s="79" t="s">
        <v>86</v>
      </c>
      <c r="E18" s="80" t="s">
        <v>87</v>
      </c>
      <c r="F18" s="79" t="s">
        <v>88</v>
      </c>
      <c r="G18" s="81"/>
    </row>
    <row r="19" spans="1:7" ht="15">
      <c r="A19" s="82">
        <v>1</v>
      </c>
      <c r="B19" s="83">
        <v>27741.130000000034</v>
      </c>
      <c r="C19" s="83">
        <v>202447.05000000002</v>
      </c>
      <c r="D19" s="83">
        <v>197907.43</v>
      </c>
      <c r="E19" s="83">
        <v>14271.839999999998</v>
      </c>
      <c r="F19" s="83">
        <f>+B19+C19-D19</f>
        <v>32280.75000000006</v>
      </c>
      <c r="G19" s="84"/>
    </row>
    <row r="21" spans="1:5" ht="51" customHeight="1">
      <c r="A21" s="79" t="s">
        <v>83</v>
      </c>
      <c r="B21" s="79" t="s">
        <v>89</v>
      </c>
      <c r="C21" s="79" t="s">
        <v>90</v>
      </c>
      <c r="D21" s="79" t="s">
        <v>91</v>
      </c>
      <c r="E21" s="79" t="s">
        <v>92</v>
      </c>
    </row>
    <row r="22" spans="1:5" ht="15">
      <c r="A22" s="85">
        <v>1</v>
      </c>
      <c r="B22" s="86">
        <v>373610.80999999994</v>
      </c>
      <c r="C22" s="86">
        <f>+D19+E19</f>
        <v>212179.27</v>
      </c>
      <c r="D22" s="86">
        <v>145880</v>
      </c>
      <c r="E22" s="86">
        <f>+B22+C22-D22</f>
        <v>439910.07999999996</v>
      </c>
    </row>
    <row r="23" spans="1:5" ht="12.75">
      <c r="A23" s="49"/>
      <c r="B23" s="49"/>
      <c r="C23" s="87"/>
      <c r="D23" s="87"/>
      <c r="E23" s="46"/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2014-06-26T10:54:42Z</dcterms:created>
  <dcterms:modified xsi:type="dcterms:W3CDTF">2014-07-04T11:09:34Z</dcterms:modified>
  <cp:category/>
  <cp:version/>
  <cp:contentType/>
  <cp:contentStatus/>
</cp:coreProperties>
</file>