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<sst xmlns="http://schemas.openxmlformats.org/spreadsheetml/2006/main" count="71" uniqueCount="64">
  <si>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</si>
  <si>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</si>
  <si>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</si>
  <si>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</si>
  <si>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</si>
  <si>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</si>
  <si>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</si>
  <si>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</si>
  <si>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</si>
  <si>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</si>
  <si>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</si>
  <si>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</si>
  <si>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</si>
  <si>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</si>
  <si>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</si>
  <si>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</si>
  <si>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</si>
  <si>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</si>
  <si>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</si>
  <si>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</si>
  <si>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</si>
  <si>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</si>
  <si>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</si>
  <si>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</si>
  <si>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</si>
  <si>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</si>
  <si>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</si>
  <si>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</si>
  <si>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</si>
  <si>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</si>
  <si>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</si>
  <si>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</si>
  <si>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</si>
  <si>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</si>
  <si>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</si>
  <si>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</si>
  <si>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</si>
  <si>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</si>
  <si>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 xml:space="preserve"> ООО"Технострой-3"</t>
  </si>
  <si>
    <t>Остаток на 01.01.2011г., тыс.руб. (получено)</t>
  </si>
  <si>
    <t>ОАО"ТСК", ОАО "Сертоловский Водоканал", ООО"ЦБИ"</t>
  </si>
  <si>
    <t>ООО "Уют-Сервис", договор управления № Н/2011-88 от 01.01.2011г.</t>
  </si>
  <si>
    <t>ООО "Забота"</t>
  </si>
  <si>
    <t>имущества жилого дома № 5  по ул. Центральная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</si>
  <si>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</si>
  <si>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</si>
  <si>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</si>
  <si>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</si>
  <si>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Размещение рекламы</t>
  </si>
  <si>
    <t xml:space="preserve">Поступило от ООО "Забота" за размещение интернет оборудования 18000,00 руб. </t>
  </si>
  <si>
    <t>Общая задолженность по дому  на 01.01.2013г.</t>
  </si>
  <si>
    <t>№ 5 по ул. Центральная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</si>
  <si>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</si>
  <si>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</si>
  <si>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207,96 </t>
    </r>
    <r>
      <rPr>
        <sz val="10"/>
        <rFont val="Arial Cyr"/>
        <family val="0"/>
      </rPr>
      <t>тыс.рублей, в том числе:</t>
    </r>
  </si>
  <si>
    <t>установка металлических дверей, смена замка - 44,88 т.р.</t>
  </si>
  <si>
    <t>ремонт ГВС, ХВС, смена труб, кранов - 48,32 т.р.</t>
  </si>
  <si>
    <t>ремонт электроснабжения - 2,60 т.р.</t>
  </si>
  <si>
    <t>установка электрического счетчика - 9,70 т.р.</t>
  </si>
  <si>
    <t>ремонт лифтового оборудования - 15,79 т.р.</t>
  </si>
  <si>
    <t>замеры сопротивления изоляции - 59,91 т.р.</t>
  </si>
  <si>
    <t>аварийное обслуживание - 25,31 т.р.</t>
  </si>
  <si>
    <t>ремонт и окраска тележки, окраска баков - 1,00 т.р.</t>
  </si>
  <si>
    <t>очистка козырьков от снега - 0,45 т.р.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</si>
</sst>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2" fontId="41" fillId="0" borderId="17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2"/>
  <sheetViews>
    <sheetView tabSelected="1" zoomScalePageLayoutView="0" workbookViewId="0" topLeftCell="C5">
      <selection activeCell="O9" sqref="O9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33.375" style="32" customWidth="1"/>
    <col min="10" max="10" width="12.25390625" style="1" customWidth="1"/>
    <col min="11" max="16384" width="9.125" style="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0" t="s">
        <v>1</v>
      </c>
      <c r="D5" s="40"/>
      <c r="E5" s="40"/>
      <c r="F5" s="40"/>
      <c r="G5" s="40"/>
      <c r="H5" s="40"/>
      <c r="I5" s="40"/>
    </row>
    <row r="6" spans="3:9" ht="12.75">
      <c r="C6" s="41" t="s">
        <v>2</v>
      </c>
      <c r="D6" s="41"/>
      <c r="E6" s="41"/>
      <c r="F6" s="41"/>
      <c r="G6" s="41"/>
      <c r="H6" s="41"/>
      <c r="I6" s="41"/>
    </row>
    <row r="7" spans="3:9" ht="12.75">
      <c r="C7" s="41" t="s">
        <v>43</v>
      </c>
      <c r="D7" s="41"/>
      <c r="E7" s="41"/>
      <c r="F7" s="41"/>
      <c r="G7" s="41"/>
      <c r="H7" s="41"/>
      <c r="I7" s="41"/>
    </row>
    <row r="8" spans="3:9" ht="6" customHeight="1" thickBot="1">
      <c r="C8" s="42"/>
      <c r="D8" s="42"/>
      <c r="E8" s="42"/>
      <c r="F8" s="42"/>
      <c r="G8" s="42"/>
      <c r="H8" s="42"/>
      <c r="I8" s="42"/>
    </row>
    <row r="9" spans="3:9" ht="50.25" customHeight="1" thickBot="1">
      <c r="C9" s="9" t="s">
        <v>3</v>
      </c>
      <c r="D9" s="10" t="s">
        <v>44</v>
      </c>
      <c r="E9" s="11" t="s">
        <v>45</v>
      </c>
      <c r="F9" s="11" t="s">
        <v>46</v>
      </c>
      <c r="G9" s="11" t="s">
        <v>4</v>
      </c>
      <c r="H9" s="11" t="s">
        <v>47</v>
      </c>
      <c r="I9" s="10" t="s">
        <v>5</v>
      </c>
    </row>
    <row r="10" spans="3:9" ht="13.5" customHeight="1" thickBot="1">
      <c r="C10" s="43" t="s">
        <v>6</v>
      </c>
      <c r="D10" s="44"/>
      <c r="E10" s="44"/>
      <c r="F10" s="44"/>
      <c r="G10" s="44"/>
      <c r="H10" s="44"/>
      <c r="I10" s="45"/>
    </row>
    <row r="11" spans="3:9" ht="13.5" customHeight="1" thickBot="1">
      <c r="C11" s="12" t="s">
        <v>7</v>
      </c>
      <c r="D11" s="13">
        <v>102547.57999999961</v>
      </c>
      <c r="E11" s="14">
        <f>747283.75+273475.06+1099678.3-1719.86</f>
        <v>2118717.2500000005</v>
      </c>
      <c r="F11" s="14">
        <f>1053254.91+1011050.71</f>
        <v>2064305.6199999999</v>
      </c>
      <c r="G11" s="14">
        <v>2353388.95</v>
      </c>
      <c r="H11" s="14">
        <f>+D11+E11-F11</f>
        <v>156959.2100000002</v>
      </c>
      <c r="I11" s="46" t="s">
        <v>40</v>
      </c>
    </row>
    <row r="12" spans="3:9" ht="13.5" customHeight="1" thickBot="1">
      <c r="C12" s="12" t="s">
        <v>8</v>
      </c>
      <c r="D12" s="13">
        <v>44708</v>
      </c>
      <c r="E12" s="15">
        <f>230654.73-10440.07+394975.22-13172.27</f>
        <v>602017.61</v>
      </c>
      <c r="F12" s="15">
        <f>240241.83+335390.28</f>
        <v>575632.11</v>
      </c>
      <c r="G12" s="14">
        <v>562963.21</v>
      </c>
      <c r="H12" s="14">
        <f>+D12+E12-F12</f>
        <v>71093.5</v>
      </c>
      <c r="I12" s="47"/>
    </row>
    <row r="13" spans="3:9" ht="13.5" customHeight="1" thickBot="1">
      <c r="C13" s="12" t="s">
        <v>9</v>
      </c>
      <c r="D13" s="13">
        <v>39030.74999999994</v>
      </c>
      <c r="E13" s="15">
        <f>271356.79-5755.21+131990.02-5153.61</f>
        <v>392437.99</v>
      </c>
      <c r="F13" s="15">
        <f>236518.99+146497.29</f>
        <v>383016.28</v>
      </c>
      <c r="G13" s="14">
        <f>+E13</f>
        <v>392437.99</v>
      </c>
      <c r="H13" s="14">
        <f>+D13+E13-F13</f>
        <v>48452.459999999905</v>
      </c>
      <c r="I13" s="47"/>
    </row>
    <row r="14" spans="3:9" ht="13.5" customHeight="1" thickBot="1">
      <c r="C14" s="12" t="s">
        <v>10</v>
      </c>
      <c r="D14" s="13">
        <v>18900.72999999998</v>
      </c>
      <c r="E14" s="15">
        <f>91415.18-1978.72+44459.57-1656.94+51423.52-1625.22+27765.57-1320.44</f>
        <v>208482.52</v>
      </c>
      <c r="F14" s="15">
        <f>79675.83+49374.14+29252.6+43408.56</f>
        <v>201711.13</v>
      </c>
      <c r="G14" s="14">
        <f>+E14</f>
        <v>208482.52</v>
      </c>
      <c r="H14" s="14">
        <f>+D14+E14-F14</f>
        <v>25672.119999999966</v>
      </c>
      <c r="I14" s="48"/>
    </row>
    <row r="15" spans="3:9" ht="13.5" customHeight="1" thickBot="1">
      <c r="C15" s="12" t="s">
        <v>11</v>
      </c>
      <c r="D15" s="16">
        <f>SUM(D11:D14)</f>
        <v>205187.05999999953</v>
      </c>
      <c r="E15" s="16">
        <f>SUM(E11:E14)</f>
        <v>3321655.3700000006</v>
      </c>
      <c r="F15" s="16">
        <f>SUM(F11:F14)</f>
        <v>3224665.1399999997</v>
      </c>
      <c r="G15" s="16">
        <f>SUM(G11:G14)</f>
        <v>3517272.6700000004</v>
      </c>
      <c r="H15" s="16">
        <f>SUM(H11:H14)</f>
        <v>302177.29000000004</v>
      </c>
      <c r="I15" s="17"/>
    </row>
    <row r="16" spans="3:9" ht="13.5" customHeight="1" thickBot="1">
      <c r="C16" s="44" t="s">
        <v>12</v>
      </c>
      <c r="D16" s="44"/>
      <c r="E16" s="44"/>
      <c r="F16" s="44"/>
      <c r="G16" s="44"/>
      <c r="H16" s="44"/>
      <c r="I16" s="44"/>
    </row>
    <row r="17" spans="3:9" ht="38.25" customHeight="1" thickBot="1">
      <c r="C17" s="18" t="s">
        <v>3</v>
      </c>
      <c r="D17" s="10" t="s">
        <v>44</v>
      </c>
      <c r="E17" s="11" t="s">
        <v>45</v>
      </c>
      <c r="F17" s="11" t="s">
        <v>46</v>
      </c>
      <c r="G17" s="11" t="s">
        <v>4</v>
      </c>
      <c r="H17" s="11" t="s">
        <v>47</v>
      </c>
      <c r="I17" s="19" t="s">
        <v>13</v>
      </c>
    </row>
    <row r="18" spans="3:9" ht="13.5" customHeight="1" thickBot="1">
      <c r="C18" s="9" t="s">
        <v>14</v>
      </c>
      <c r="D18" s="20">
        <v>81839.12000000011</v>
      </c>
      <c r="E18" s="21">
        <v>1447408.32</v>
      </c>
      <c r="F18" s="21">
        <v>1425359.26</v>
      </c>
      <c r="G18" s="21">
        <f>+E18</f>
        <v>1447408.32</v>
      </c>
      <c r="H18" s="21">
        <f>+D18+E18-F18</f>
        <v>103888.18000000017</v>
      </c>
      <c r="I18" s="49" t="s">
        <v>41</v>
      </c>
    </row>
    <row r="19" spans="3:10" ht="14.25" customHeight="1" thickBot="1">
      <c r="C19" s="12" t="s">
        <v>15</v>
      </c>
      <c r="D19" s="13">
        <v>12911.51000000001</v>
      </c>
      <c r="E19" s="14">
        <v>251247.02</v>
      </c>
      <c r="F19" s="14">
        <v>245413.49</v>
      </c>
      <c r="G19" s="21">
        <v>207964.38</v>
      </c>
      <c r="H19" s="21">
        <f aca="true" t="shared" si="0" ref="H19:H25">+D19+E19-F19</f>
        <v>18745.040000000037</v>
      </c>
      <c r="I19" s="50"/>
      <c r="J19" s="22"/>
    </row>
    <row r="20" spans="3:9" ht="13.5" customHeight="1" hidden="1">
      <c r="C20" s="18" t="s">
        <v>16</v>
      </c>
      <c r="D20" s="23">
        <v>0</v>
      </c>
      <c r="E20" s="14"/>
      <c r="F20" s="14"/>
      <c r="G20" s="21"/>
      <c r="H20" s="21">
        <f t="shared" si="0"/>
        <v>0</v>
      </c>
      <c r="I20" s="24"/>
    </row>
    <row r="21" spans="3:9" ht="12.75" customHeight="1" thickBot="1">
      <c r="C21" s="12" t="s">
        <v>17</v>
      </c>
      <c r="D21" s="13">
        <v>11180.029999999999</v>
      </c>
      <c r="E21" s="14">
        <v>203744.45</v>
      </c>
      <c r="F21" s="14">
        <v>200040.58</v>
      </c>
      <c r="G21" s="21">
        <f>+E21</f>
        <v>203744.45</v>
      </c>
      <c r="H21" s="21">
        <f t="shared" si="0"/>
        <v>14883.900000000023</v>
      </c>
      <c r="I21" s="24" t="s">
        <v>18</v>
      </c>
    </row>
    <row r="22" spans="3:9" ht="13.5" customHeight="1" thickBot="1">
      <c r="C22" s="12" t="s">
        <v>19</v>
      </c>
      <c r="D22" s="13">
        <v>16784.899999999965</v>
      </c>
      <c r="E22" s="14">
        <v>301205.12</v>
      </c>
      <c r="F22" s="14">
        <v>296235.59</v>
      </c>
      <c r="G22" s="21">
        <v>331762.56</v>
      </c>
      <c r="H22" s="21">
        <f t="shared" si="0"/>
        <v>21754.429999999935</v>
      </c>
      <c r="I22" s="24" t="s">
        <v>20</v>
      </c>
    </row>
    <row r="23" spans="3:9" ht="13.5" customHeight="1" thickBot="1">
      <c r="C23" s="12" t="s">
        <v>21</v>
      </c>
      <c r="D23" s="13">
        <v>794.4699999999993</v>
      </c>
      <c r="E23" s="15">
        <v>13892.78</v>
      </c>
      <c r="F23" s="15">
        <v>13694.62</v>
      </c>
      <c r="G23" s="21">
        <f>+E23</f>
        <v>13892.78</v>
      </c>
      <c r="H23" s="21">
        <f t="shared" si="0"/>
        <v>992.6299999999992</v>
      </c>
      <c r="I23" s="25" t="s">
        <v>22</v>
      </c>
    </row>
    <row r="24" spans="3:9" ht="13.5" customHeight="1" thickBot="1">
      <c r="C24" s="18" t="s">
        <v>23</v>
      </c>
      <c r="D24" s="13">
        <v>10030.650000000023</v>
      </c>
      <c r="E24" s="15">
        <f>160267.19-35.34</f>
        <v>160231.85</v>
      </c>
      <c r="F24" s="15">
        <v>156831.82</v>
      </c>
      <c r="G24" s="21">
        <f>+E24</f>
        <v>160231.85</v>
      </c>
      <c r="H24" s="21">
        <f t="shared" si="0"/>
        <v>13430.680000000022</v>
      </c>
      <c r="I24" s="24"/>
    </row>
    <row r="25" spans="3:9" ht="13.5" customHeight="1" thickBot="1">
      <c r="C25" s="12" t="s">
        <v>24</v>
      </c>
      <c r="D25" s="13">
        <v>1886.979999999996</v>
      </c>
      <c r="E25" s="15">
        <v>33729.72</v>
      </c>
      <c r="F25" s="15">
        <v>33184.43</v>
      </c>
      <c r="G25" s="21">
        <f>+E25</f>
        <v>33729.72</v>
      </c>
      <c r="H25" s="21">
        <f t="shared" si="0"/>
        <v>2432.269999999997</v>
      </c>
      <c r="I25" s="25" t="s">
        <v>38</v>
      </c>
    </row>
    <row r="26" spans="3:9" s="26" customFormat="1" ht="13.5" customHeight="1" thickBot="1">
      <c r="C26" s="12" t="s">
        <v>11</v>
      </c>
      <c r="D26" s="16">
        <f>SUM(D18:D25)</f>
        <v>135427.6600000001</v>
      </c>
      <c r="E26" s="16">
        <f>SUM(E18:E25)</f>
        <v>2411459.2600000002</v>
      </c>
      <c r="F26" s="16">
        <f>SUM(F18:F25)</f>
        <v>2370759.79</v>
      </c>
      <c r="G26" s="16">
        <f>SUM(G18:G25)</f>
        <v>2398734.06</v>
      </c>
      <c r="H26" s="16">
        <f>SUM(H18:H25)</f>
        <v>176127.13000000018</v>
      </c>
      <c r="I26" s="27"/>
    </row>
    <row r="27" spans="3:9" ht="13.5" customHeight="1" thickBot="1">
      <c r="C27" s="51" t="s">
        <v>25</v>
      </c>
      <c r="D27" s="51"/>
      <c r="E27" s="51"/>
      <c r="F27" s="51"/>
      <c r="G27" s="51"/>
      <c r="H27" s="51"/>
      <c r="I27" s="51"/>
    </row>
    <row r="28" spans="3:9" ht="28.5" customHeight="1" thickBot="1">
      <c r="C28" s="28" t="s">
        <v>26</v>
      </c>
      <c r="D28" s="52" t="s">
        <v>27</v>
      </c>
      <c r="E28" s="53"/>
      <c r="F28" s="53"/>
      <c r="G28" s="53"/>
      <c r="H28" s="54"/>
      <c r="I28" s="29" t="s">
        <v>28</v>
      </c>
    </row>
    <row r="29" spans="3:9" ht="26.25" customHeight="1" thickBot="1">
      <c r="C29" s="37" t="s">
        <v>48</v>
      </c>
      <c r="D29" s="52" t="s">
        <v>49</v>
      </c>
      <c r="E29" s="53"/>
      <c r="F29" s="53"/>
      <c r="G29" s="53"/>
      <c r="H29" s="54"/>
      <c r="I29" s="29" t="s">
        <v>42</v>
      </c>
    </row>
    <row r="30" spans="3:8" ht="14.25" customHeight="1">
      <c r="C30" s="30" t="s">
        <v>50</v>
      </c>
      <c r="D30" s="30"/>
      <c r="E30" s="30"/>
      <c r="F30" s="30"/>
      <c r="G30" s="30"/>
      <c r="H30" s="31">
        <f>+H15+H26</f>
        <v>478304.4200000002</v>
      </c>
    </row>
    <row r="31" spans="3:4" ht="15">
      <c r="C31" s="38"/>
      <c r="D31" s="38"/>
    </row>
    <row r="32" ht="12.75" customHeight="1">
      <c r="C32" s="39"/>
    </row>
    <row r="33" ht="12.75" customHeight="1"/>
  </sheetData>
  <sheetProtection/>
  <mergeCells count="11">
    <mergeCell ref="C16:I16"/>
    <mergeCell ref="I18:I19"/>
    <mergeCell ref="C27:I27"/>
    <mergeCell ref="D28:H28"/>
    <mergeCell ref="D29:H29"/>
    <mergeCell ref="C5:I5"/>
    <mergeCell ref="C7:I7"/>
    <mergeCell ref="C8:I8"/>
    <mergeCell ref="C10:I10"/>
    <mergeCell ref="I11:I14"/>
    <mergeCell ref="C6:I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125" style="0" customWidth="1"/>
  </cols>
  <sheetData>
    <row r="1" spans="1:9" ht="12.75">
      <c r="A1" s="55" t="s">
        <v>29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30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5" t="s">
        <v>51</v>
      </c>
      <c r="B3" s="55"/>
      <c r="C3" s="55"/>
      <c r="D3" s="55"/>
      <c r="E3" s="55"/>
      <c r="F3" s="55"/>
      <c r="G3" s="55"/>
      <c r="H3" s="55"/>
      <c r="I3" s="55"/>
    </row>
    <row r="4" spans="1:9" ht="51">
      <c r="A4" s="33" t="s">
        <v>31</v>
      </c>
      <c r="B4" s="33" t="s">
        <v>52</v>
      </c>
      <c r="C4" s="34" t="s">
        <v>39</v>
      </c>
      <c r="D4" s="34" t="s">
        <v>32</v>
      </c>
      <c r="E4" s="34" t="s">
        <v>33</v>
      </c>
      <c r="F4" s="34" t="s">
        <v>34</v>
      </c>
      <c r="G4" s="34" t="s">
        <v>35</v>
      </c>
      <c r="H4" s="33" t="s">
        <v>53</v>
      </c>
      <c r="I4" s="33" t="s">
        <v>36</v>
      </c>
    </row>
    <row r="5" spans="1:9" ht="15">
      <c r="A5" s="35" t="s">
        <v>37</v>
      </c>
      <c r="B5" s="36">
        <v>153.58795999999998</v>
      </c>
      <c r="C5" s="36">
        <v>0</v>
      </c>
      <c r="D5" s="36">
        <v>251.24702</v>
      </c>
      <c r="E5" s="36">
        <v>245.41349</v>
      </c>
      <c r="F5" s="36">
        <f>4.32+18</f>
        <v>22.32</v>
      </c>
      <c r="G5" s="36">
        <v>207.96438</v>
      </c>
      <c r="H5" s="36">
        <v>18.74504</v>
      </c>
      <c r="I5" s="36">
        <f>B5+D5+F5-G5</f>
        <v>219.19059999999996</v>
      </c>
    </row>
    <row r="7" ht="15">
      <c r="A7" t="s">
        <v>54</v>
      </c>
    </row>
    <row r="8" ht="12.75">
      <c r="A8" t="s">
        <v>55</v>
      </c>
    </row>
    <row r="9" ht="12.75">
      <c r="A9" t="s">
        <v>56</v>
      </c>
    </row>
    <row r="10" ht="12.75">
      <c r="A10" t="s">
        <v>57</v>
      </c>
    </row>
    <row r="11" ht="12.75">
      <c r="A11" t="s">
        <v>58</v>
      </c>
    </row>
    <row r="12" ht="12.75">
      <c r="A12" t="s">
        <v>59</v>
      </c>
    </row>
    <row r="13" ht="12.75">
      <c r="A13" t="s">
        <v>60</v>
      </c>
    </row>
    <row r="14" ht="12.75">
      <c r="A14" t="s">
        <v>61</v>
      </c>
    </row>
    <row r="15" ht="12.75">
      <c r="A15" t="s">
        <v>62</v>
      </c>
    </row>
    <row r="16" ht="12.75">
      <c r="A16" t="s">
        <v>63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2011-03-25T07:20:24Z</dcterms:created>
  <dcterms:modified xsi:type="dcterms:W3CDTF">2013-04-16T12:23:58Z</dcterms:modified>
  <cp:category/>
  <cp:version/>
  <cp:contentType/>
  <cp:contentStatus/>
</cp:coreProperties>
</file>