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<sst xmlns="http://schemas.openxmlformats.org/spreadsheetml/2006/main" count="93" uniqueCount="84">
  <si>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</si>
  <si>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</si>
  <si>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</si>
  <si>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</si>
  <si>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</si>
  <si>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</si>
  <si>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</si>
  <si>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</si>
  <si>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</si>
  <si>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</si>
  <si>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</si>
  <si>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</si>
  <si>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</si>
  <si>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</si>
  <si>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</si>
  <si>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</si>
  <si>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</si>
  <si>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</si>
  <si>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</si>
  <si>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</si>
  <si>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</si>
  <si>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</si>
  <si>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</si>
  <si>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</si>
  <si>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</si>
  <si>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</si>
  <si>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</si>
  <si>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</si>
  <si>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</si>
  <si>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</si>
  <si>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</si>
  <si>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</si>
  <si>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</si>
  <si>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</si>
  <si>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</si>
  <si>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</si>
  <si>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</si>
  <si>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</si>
  <si>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</si>
  <si>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</si>
  <si>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</si>
  <si>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</si>
  <si>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</si>
  <si>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</si>
  <si>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</si>
  <si>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</si>
  <si>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</si>
  <si>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</si>
  <si>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70</t>
  </si>
  <si>
    <t>1 шт.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</si>
  <si>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</si>
  <si>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</si>
  <si>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</si>
  <si>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</si>
  <si>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</si>
  <si>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</si>
  <si>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70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</si>
  <si>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</si>
  <si>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</si>
  <si>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</si>
  <si>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</si>
  <si>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</si>
  <si>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Н/2008-32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</si>
  <si>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</si>
  <si>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</si>
  <si>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</si>
  <si>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</si>
  <si>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70 по мкр. Черная Речка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</si>
  <si>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</si>
  <si>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</si>
  <si>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</si>
  <si>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70.36 </t>
    </r>
    <r>
      <rPr>
        <sz val="10"/>
        <rFont val="Arial Cyr"/>
        <family val="0"/>
      </rPr>
      <t>тыс.рублей, в том числе:</t>
    </r>
  </si>
  <si>
    <t>очистка кровли от снега - 7.85 т.р.</t>
  </si>
  <si>
    <t>восстановление лестничного марша - 1.92 т.р.</t>
  </si>
  <si>
    <t>замеры сопротивления изоляции - 20.05 т.р.</t>
  </si>
  <si>
    <t>смена труб, кранов, задвижек, установка магнит.фильтров - 40.12 т.р.</t>
  </si>
  <si>
    <t>прочее - 0.42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</si>
  <si>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мкр. Черная Речка, д. 70</t>
  </si>
  <si>
    <t>установка т/о узлов учета теп/энергии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</si>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</sst>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4" fontId="18" fillId="0" borderId="28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8" xfId="0" applyBorder="1" applyAlignment="1">
      <alignment/>
    </xf>
    <xf numFmtId="4" fontId="18" fillId="0" borderId="28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2" fontId="42" fillId="0" borderId="28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5" customWidth="1"/>
    <col min="4" max="4" width="14.375" style="25" customWidth="1"/>
    <col min="5" max="5" width="11.875" style="25" customWidth="1"/>
    <col min="6" max="6" width="13.25390625" style="25" customWidth="1"/>
    <col min="7" max="7" width="11.875" style="25" customWidth="1"/>
    <col min="8" max="8" width="14.375" style="25" customWidth="1"/>
    <col min="9" max="9" width="21.00390625" style="2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2" t="s">
        <v>1</v>
      </c>
      <c r="D5" s="82"/>
      <c r="E5" s="82"/>
      <c r="F5" s="82"/>
      <c r="G5" s="82"/>
      <c r="H5" s="82"/>
      <c r="I5" s="82"/>
    </row>
    <row r="6" spans="3:9" ht="12.75">
      <c r="C6" s="83" t="s">
        <v>2</v>
      </c>
      <c r="D6" s="83"/>
      <c r="E6" s="83"/>
      <c r="F6" s="83"/>
      <c r="G6" s="83"/>
      <c r="H6" s="83"/>
      <c r="I6" s="83"/>
    </row>
    <row r="7" spans="3:9" ht="12.75">
      <c r="C7" s="83" t="s">
        <v>56</v>
      </c>
      <c r="D7" s="83"/>
      <c r="E7" s="83"/>
      <c r="F7" s="83"/>
      <c r="G7" s="83"/>
      <c r="H7" s="83"/>
      <c r="I7" s="83"/>
    </row>
    <row r="8" spans="3:9" ht="6" customHeight="1" thickBot="1">
      <c r="C8" s="84"/>
      <c r="D8" s="84"/>
      <c r="E8" s="84"/>
      <c r="F8" s="84"/>
      <c r="G8" s="84"/>
      <c r="H8" s="84"/>
      <c r="I8" s="84"/>
    </row>
    <row r="9" spans="3:9" ht="50.25" customHeight="1" thickBot="1">
      <c r="C9" s="9" t="s">
        <v>3</v>
      </c>
      <c r="D9" s="10" t="s">
        <v>57</v>
      </c>
      <c r="E9" s="11" t="s">
        <v>58</v>
      </c>
      <c r="F9" s="11" t="s">
        <v>59</v>
      </c>
      <c r="G9" s="11" t="s">
        <v>4</v>
      </c>
      <c r="H9" s="11" t="s">
        <v>60</v>
      </c>
      <c r="I9" s="10" t="s">
        <v>5</v>
      </c>
    </row>
    <row r="10" spans="3:9" ht="13.5" customHeight="1" thickBot="1">
      <c r="C10" s="85" t="s">
        <v>6</v>
      </c>
      <c r="D10" s="79"/>
      <c r="E10" s="79"/>
      <c r="F10" s="79"/>
      <c r="G10" s="79"/>
      <c r="H10" s="79"/>
      <c r="I10" s="86"/>
    </row>
    <row r="11" spans="3:9" ht="13.5" customHeight="1" thickBot="1">
      <c r="C11" s="12" t="s">
        <v>7</v>
      </c>
      <c r="D11" s="13">
        <v>25520.23999999999</v>
      </c>
      <c r="E11" s="14">
        <f>69068.08-371.05+138136.16+371.05</f>
        <v>207204.24</v>
      </c>
      <c r="F11" s="14">
        <f>61728.81+164027.45</f>
        <v>225756.26</v>
      </c>
      <c r="G11" s="14">
        <f>E11</f>
        <v>207204.24</v>
      </c>
      <c r="H11" s="14">
        <f>+D11+E11-F11</f>
        <v>6968.219999999972</v>
      </c>
      <c r="I11" s="87" t="s">
        <v>61</v>
      </c>
    </row>
    <row r="12" spans="3:9" ht="13.5" customHeight="1" thickBot="1">
      <c r="C12" s="12" t="s">
        <v>8</v>
      </c>
      <c r="D12" s="13">
        <v>20283.209999999992</v>
      </c>
      <c r="E12" s="15">
        <f>46169.29-11375.59+33679.58-8878.16</f>
        <v>59595.119999999995</v>
      </c>
      <c r="F12" s="15">
        <f>33008.55+45084.63</f>
        <v>78093.18</v>
      </c>
      <c r="G12" s="14">
        <f>E12</f>
        <v>59595.119999999995</v>
      </c>
      <c r="H12" s="14">
        <f>+D12+E12-F12</f>
        <v>1785.1499999999942</v>
      </c>
      <c r="I12" s="88"/>
    </row>
    <row r="13" spans="3:9" ht="13.5" customHeight="1" thickBot="1">
      <c r="C13" s="12" t="s">
        <v>9</v>
      </c>
      <c r="D13" s="13">
        <v>6453.75</v>
      </c>
      <c r="E13" s="15">
        <f>16520.49-2844.32+33466.82-8273.16</f>
        <v>38869.83</v>
      </c>
      <c r="F13" s="15">
        <f>23489.29+20129.92</f>
        <v>43619.21</v>
      </c>
      <c r="G13" s="14">
        <f>E13</f>
        <v>38869.83</v>
      </c>
      <c r="H13" s="14">
        <f>+D13+E13-F13</f>
        <v>1704.3700000000026</v>
      </c>
      <c r="I13" s="88"/>
    </row>
    <row r="14" spans="3:9" ht="13.5" customHeight="1" thickBot="1">
      <c r="C14" s="12" t="s">
        <v>10</v>
      </c>
      <c r="D14" s="13">
        <v>4242.090000000004</v>
      </c>
      <c r="E14" s="15">
        <f>5561.13-956.62+11273.04-2786.82+4245.14-1020.8+5945.73-1489</f>
        <v>20771.800000000003</v>
      </c>
      <c r="F14" s="15">
        <f>4226.84+5308.28+7912.11+6762.66</f>
        <v>24209.89</v>
      </c>
      <c r="G14" s="14">
        <f>E14</f>
        <v>20771.800000000003</v>
      </c>
      <c r="H14" s="14">
        <f>+D14+E14-F14</f>
        <v>804.0000000000073</v>
      </c>
      <c r="I14" s="89"/>
    </row>
    <row r="15" spans="3:9" ht="13.5" customHeight="1" thickBot="1">
      <c r="C15" s="12" t="s">
        <v>11</v>
      </c>
      <c r="D15" s="16">
        <f>SUM(D11:D14)</f>
        <v>56499.289999999986</v>
      </c>
      <c r="E15" s="16">
        <f>SUM(E11:E14)</f>
        <v>326440.99</v>
      </c>
      <c r="F15" s="16">
        <f>SUM(F11:F14)</f>
        <v>371678.54000000004</v>
      </c>
      <c r="G15" s="16">
        <f>SUM(G11:G14)</f>
        <v>326440.99</v>
      </c>
      <c r="H15" s="16">
        <f>SUM(H11:H14)</f>
        <v>11261.739999999976</v>
      </c>
      <c r="I15" s="12"/>
    </row>
    <row r="16" spans="3:9" ht="13.5" customHeight="1" thickBot="1">
      <c r="C16" s="79" t="s">
        <v>12</v>
      </c>
      <c r="D16" s="79"/>
      <c r="E16" s="79"/>
      <c r="F16" s="79"/>
      <c r="G16" s="79"/>
      <c r="H16" s="79"/>
      <c r="I16" s="79"/>
    </row>
    <row r="17" spans="3:9" ht="49.5" customHeight="1" thickBot="1">
      <c r="C17" s="17" t="s">
        <v>3</v>
      </c>
      <c r="D17" s="10" t="s">
        <v>57</v>
      </c>
      <c r="E17" s="11" t="s">
        <v>58</v>
      </c>
      <c r="F17" s="11" t="s">
        <v>59</v>
      </c>
      <c r="G17" s="11" t="s">
        <v>4</v>
      </c>
      <c r="H17" s="11" t="s">
        <v>60</v>
      </c>
      <c r="I17" s="18" t="s">
        <v>13</v>
      </c>
    </row>
    <row r="18" spans="3:9" ht="17.25" customHeight="1" thickBot="1">
      <c r="C18" s="9" t="s">
        <v>14</v>
      </c>
      <c r="D18" s="19">
        <v>13175.179999999993</v>
      </c>
      <c r="E18" s="20">
        <v>122586</v>
      </c>
      <c r="F18" s="20">
        <v>131631.29</v>
      </c>
      <c r="G18" s="20">
        <f>+E18</f>
        <v>122586</v>
      </c>
      <c r="H18" s="20">
        <f>+D18+E18-F18</f>
        <v>4129.889999999985</v>
      </c>
      <c r="I18" s="80" t="s">
        <v>62</v>
      </c>
    </row>
    <row r="19" spans="3:9" ht="18.75" customHeight="1" thickBot="1">
      <c r="C19" s="12" t="s">
        <v>15</v>
      </c>
      <c r="D19" s="13">
        <v>4923.140000000003</v>
      </c>
      <c r="E19" s="14">
        <v>20523</v>
      </c>
      <c r="F19" s="14">
        <v>24754.72</v>
      </c>
      <c r="G19" s="20">
        <v>70361.86</v>
      </c>
      <c r="H19" s="20">
        <f>+D19+E19-F19</f>
        <v>691.4200000000019</v>
      </c>
      <c r="I19" s="81"/>
    </row>
    <row r="20" spans="3:9" ht="13.5" customHeight="1" thickBot="1">
      <c r="C20" s="17" t="s">
        <v>16</v>
      </c>
      <c r="D20" s="21">
        <v>478.96000000000276</v>
      </c>
      <c r="E20" s="14">
        <v>22228.8</v>
      </c>
      <c r="F20" s="14">
        <v>22227.88</v>
      </c>
      <c r="G20" s="20">
        <v>13813</v>
      </c>
      <c r="H20" s="20">
        <f>+D20+E20-F20</f>
        <v>479.880000000001</v>
      </c>
      <c r="I20" s="22"/>
    </row>
    <row r="21" spans="3:9" ht="22.5" customHeight="1" hidden="1" thickBot="1">
      <c r="C21" s="12" t="s">
        <v>17</v>
      </c>
      <c r="D21" s="13">
        <v>0</v>
      </c>
      <c r="E21" s="14"/>
      <c r="F21" s="14"/>
      <c r="G21" s="20">
        <f>+E21</f>
        <v>0</v>
      </c>
      <c r="H21" s="20">
        <f>+D21+E21-F21</f>
        <v>0</v>
      </c>
      <c r="I21" s="22" t="s">
        <v>63</v>
      </c>
    </row>
    <row r="22" spans="3:9" ht="13.5" customHeight="1" thickBot="1">
      <c r="C22" s="12" t="s">
        <v>18</v>
      </c>
      <c r="D22" s="13">
        <v>3212.2400000000052</v>
      </c>
      <c r="E22" s="14">
        <v>26679.96</v>
      </c>
      <c r="F22" s="14">
        <v>28993.34</v>
      </c>
      <c r="G22" s="20">
        <f>+E22</f>
        <v>26679.96</v>
      </c>
      <c r="H22" s="20">
        <f>+D22+E22-F22</f>
        <v>898.8600000000042</v>
      </c>
      <c r="I22" s="22" t="s">
        <v>19</v>
      </c>
    </row>
    <row r="23" spans="3:9" ht="13.5" customHeight="1" hidden="1" thickBot="1">
      <c r="C23" s="12" t="s">
        <v>20</v>
      </c>
      <c r="D23" s="23"/>
      <c r="E23" s="15"/>
      <c r="F23" s="15"/>
      <c r="G23" s="20">
        <f>+E23</f>
        <v>0</v>
      </c>
      <c r="H23" s="15"/>
      <c r="I23" s="74" t="s">
        <v>64</v>
      </c>
    </row>
    <row r="24" spans="3:9" ht="13.5" customHeight="1" thickBot="1">
      <c r="C24" s="17" t="s">
        <v>21</v>
      </c>
      <c r="D24" s="13">
        <v>1824.2699999999986</v>
      </c>
      <c r="E24" s="15">
        <v>16752.58</v>
      </c>
      <c r="F24" s="15">
        <v>18004.59</v>
      </c>
      <c r="G24" s="20">
        <f>+E24</f>
        <v>16752.58</v>
      </c>
      <c r="H24" s="20">
        <f>+D24+E24-F24</f>
        <v>572.2599999999984</v>
      </c>
      <c r="I24" s="22"/>
    </row>
    <row r="25" spans="3:9" ht="13.5" customHeight="1" thickBot="1">
      <c r="C25" s="12" t="s">
        <v>22</v>
      </c>
      <c r="D25" s="13">
        <v>0</v>
      </c>
      <c r="E25" s="15">
        <f>2335.15+467.03</f>
        <v>2802.1800000000003</v>
      </c>
      <c r="F25" s="15">
        <v>2613.37</v>
      </c>
      <c r="G25" s="20">
        <f>+E25</f>
        <v>2802.1800000000003</v>
      </c>
      <c r="H25" s="20">
        <f>+D25+E25-F25</f>
        <v>188.8100000000004</v>
      </c>
      <c r="I25" s="74" t="s">
        <v>65</v>
      </c>
    </row>
    <row r="26" spans="3:9" s="24" customFormat="1" ht="13.5" customHeight="1" thickBot="1">
      <c r="C26" s="12" t="s">
        <v>11</v>
      </c>
      <c r="D26" s="16">
        <f>SUM(D18:D25)</f>
        <v>23613.79</v>
      </c>
      <c r="E26" s="16">
        <f>SUM(E18:E25)</f>
        <v>211572.51999999996</v>
      </c>
      <c r="F26" s="16">
        <f>SUM(F18:F25)</f>
        <v>228225.19</v>
      </c>
      <c r="G26" s="16">
        <f>SUM(G18:G25)</f>
        <v>252995.57999999996</v>
      </c>
      <c r="H26" s="16">
        <f>SUM(H18:H25)</f>
        <v>6961.119999999991</v>
      </c>
      <c r="I26" s="23"/>
    </row>
    <row r="27" spans="3:8" ht="21" customHeight="1">
      <c r="C27" s="26" t="s">
        <v>66</v>
      </c>
      <c r="D27" s="26"/>
      <c r="E27" s="26"/>
      <c r="F27" s="26"/>
      <c r="G27" s="26"/>
      <c r="H27" s="27">
        <f>+H15+H26</f>
        <v>18222.859999999968</v>
      </c>
    </row>
    <row r="28" ht="12.75" customHeight="1"/>
    <row r="29" ht="12.75" customHeight="1"/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625" style="0" customWidth="1"/>
  </cols>
  <sheetData>
    <row r="1" spans="1:9" ht="12.75">
      <c r="A1" s="90" t="s">
        <v>23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0" t="s">
        <v>24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0" t="s">
        <v>67</v>
      </c>
      <c r="B3" s="90"/>
      <c r="C3" s="90"/>
      <c r="D3" s="90"/>
      <c r="E3" s="90"/>
      <c r="F3" s="90"/>
      <c r="G3" s="90"/>
      <c r="H3" s="90"/>
      <c r="I3" s="90"/>
    </row>
    <row r="4" spans="1:9" ht="51">
      <c r="A4" s="75" t="s">
        <v>25</v>
      </c>
      <c r="B4" s="76" t="s">
        <v>68</v>
      </c>
      <c r="C4" s="76" t="s">
        <v>69</v>
      </c>
      <c r="D4" s="76" t="s">
        <v>26</v>
      </c>
      <c r="E4" s="76" t="s">
        <v>27</v>
      </c>
      <c r="F4" s="76" t="s">
        <v>28</v>
      </c>
      <c r="G4" s="76" t="s">
        <v>29</v>
      </c>
      <c r="H4" s="76" t="s">
        <v>70</v>
      </c>
      <c r="I4" s="75" t="s">
        <v>30</v>
      </c>
    </row>
    <row r="5" spans="1:9" ht="15">
      <c r="A5" s="77" t="s">
        <v>31</v>
      </c>
      <c r="B5" s="77">
        <v>10.26</v>
      </c>
      <c r="C5" s="78">
        <v>8.41751</v>
      </c>
      <c r="D5" s="78">
        <v>20.523</v>
      </c>
      <c r="E5" s="78">
        <v>24.75472</v>
      </c>
      <c r="F5" s="78">
        <v>0</v>
      </c>
      <c r="G5" s="78">
        <v>70.36186</v>
      </c>
      <c r="H5" s="78">
        <v>0.69142</v>
      </c>
      <c r="I5" s="78">
        <f>B5+D5+F5-G5</f>
        <v>-39.57885999999999</v>
      </c>
    </row>
    <row r="7" ht="15">
      <c r="A7" t="s">
        <v>71</v>
      </c>
    </row>
    <row r="8" spans="1:6" ht="12.75">
      <c r="A8" t="s">
        <v>72</v>
      </c>
      <c r="D8" s="38"/>
      <c r="E8" s="38"/>
      <c r="F8" s="38"/>
    </row>
    <row r="9" spans="1:6" ht="12.75">
      <c r="A9" t="s">
        <v>73</v>
      </c>
      <c r="D9" s="38"/>
      <c r="E9" s="38"/>
      <c r="F9" s="38"/>
    </row>
    <row r="10" spans="1:6" ht="12.75">
      <c r="A10" t="s">
        <v>74</v>
      </c>
      <c r="D10" s="38"/>
      <c r="E10" s="38"/>
      <c r="F10" s="38"/>
    </row>
    <row r="11" spans="1:6" ht="12.75">
      <c r="A11" t="s">
        <v>75</v>
      </c>
      <c r="D11" s="38"/>
      <c r="E11" s="38"/>
      <c r="F11" s="38"/>
    </row>
    <row r="12" spans="1:6" ht="12.75">
      <c r="A12" t="s">
        <v>76</v>
      </c>
      <c r="D12" s="38"/>
      <c r="E12" s="38"/>
      <c r="F12" s="38"/>
    </row>
    <row r="13" spans="4:6" ht="12.75">
      <c r="D13" s="38"/>
      <c r="E13" s="38"/>
      <c r="F13" s="38"/>
    </row>
    <row r="14" spans="4:6" ht="12.75">
      <c r="D14" s="38"/>
      <c r="E14" s="38"/>
      <c r="F14" s="38"/>
    </row>
    <row r="20" spans="4:6" ht="12.75">
      <c r="D20" s="38"/>
      <c r="E20" s="38"/>
      <c r="F20" s="38"/>
    </row>
    <row r="21" spans="4:6" ht="12.75">
      <c r="D21" s="38"/>
      <c r="E21" s="38"/>
      <c r="F21" s="3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1" t="s">
        <v>77</v>
      </c>
      <c r="B1" s="91"/>
      <c r="C1" s="91"/>
      <c r="D1" s="91"/>
      <c r="E1" s="91"/>
      <c r="F1" s="91"/>
      <c r="G1" s="91"/>
      <c r="H1" s="28"/>
    </row>
    <row r="2" spans="1:7" ht="29.25" customHeight="1" thickBot="1">
      <c r="A2" s="92"/>
      <c r="B2" s="92"/>
      <c r="C2" s="92"/>
      <c r="D2" s="92"/>
      <c r="E2" s="92"/>
      <c r="F2" s="92"/>
      <c r="G2" s="92"/>
    </row>
    <row r="3" spans="1:8" ht="13.5" thickBot="1">
      <c r="A3" s="29"/>
      <c r="B3" s="30"/>
      <c r="C3" s="31"/>
      <c r="D3" s="30"/>
      <c r="E3" s="30"/>
      <c r="F3" s="93" t="s">
        <v>32</v>
      </c>
      <c r="G3" s="94"/>
      <c r="H3" s="30"/>
    </row>
    <row r="4" spans="1:8" ht="12.75">
      <c r="A4" s="32" t="s">
        <v>33</v>
      </c>
      <c r="B4" s="33" t="s">
        <v>34</v>
      </c>
      <c r="C4" s="34" t="s">
        <v>35</v>
      </c>
      <c r="D4" s="33" t="s">
        <v>36</v>
      </c>
      <c r="E4" s="35" t="s">
        <v>37</v>
      </c>
      <c r="F4" s="35"/>
      <c r="G4" s="35"/>
      <c r="H4" s="35" t="s">
        <v>38</v>
      </c>
    </row>
    <row r="5" spans="1:8" ht="12.75">
      <c r="A5" s="32" t="s">
        <v>39</v>
      </c>
      <c r="B5" s="33"/>
      <c r="C5" s="34"/>
      <c r="D5" s="33" t="s">
        <v>40</v>
      </c>
      <c r="E5" s="33" t="s">
        <v>41</v>
      </c>
      <c r="F5" s="33" t="s">
        <v>42</v>
      </c>
      <c r="G5" s="33" t="s">
        <v>43</v>
      </c>
      <c r="H5" s="33"/>
    </row>
    <row r="6" spans="1:8" ht="12.75">
      <c r="A6" s="32"/>
      <c r="B6" s="33"/>
      <c r="C6" s="34"/>
      <c r="D6" s="33" t="s">
        <v>44</v>
      </c>
      <c r="E6" s="33"/>
      <c r="F6" s="33" t="s">
        <v>45</v>
      </c>
      <c r="G6" s="33" t="s">
        <v>46</v>
      </c>
      <c r="H6" s="36"/>
    </row>
    <row r="7" spans="1:8" ht="12.75">
      <c r="A7" s="37"/>
      <c r="B7" s="36"/>
      <c r="C7" s="38"/>
      <c r="D7" s="36"/>
      <c r="E7" s="36"/>
      <c r="F7" s="36"/>
      <c r="G7" s="33" t="s">
        <v>47</v>
      </c>
      <c r="H7" s="36"/>
    </row>
    <row r="8" spans="1:8" ht="13.5" thickBot="1">
      <c r="A8" s="39"/>
      <c r="B8" s="40"/>
      <c r="C8" s="41"/>
      <c r="D8" s="40"/>
      <c r="E8" s="40"/>
      <c r="F8" s="40"/>
      <c r="G8" s="40"/>
      <c r="H8" s="40"/>
    </row>
    <row r="9" spans="1:8" ht="12.75">
      <c r="A9" s="30"/>
      <c r="B9" s="31"/>
      <c r="C9" s="30"/>
      <c r="D9" s="31"/>
      <c r="E9" s="30"/>
      <c r="F9" s="31"/>
      <c r="G9" s="30"/>
      <c r="H9" s="42"/>
    </row>
    <row r="10" spans="1:8" ht="12.75">
      <c r="A10" s="33">
        <v>1</v>
      </c>
      <c r="B10" s="38" t="s">
        <v>48</v>
      </c>
      <c r="C10" s="32" t="s">
        <v>78</v>
      </c>
      <c r="D10" s="33" t="s">
        <v>49</v>
      </c>
      <c r="E10" s="43">
        <v>275</v>
      </c>
      <c r="F10" s="44">
        <v>13.813</v>
      </c>
      <c r="G10" s="43">
        <f>+E10-F10</f>
        <v>261.187</v>
      </c>
      <c r="H10" s="45"/>
    </row>
    <row r="11" spans="1:8" ht="12.75">
      <c r="A11" s="33"/>
      <c r="B11" s="38"/>
      <c r="C11" s="33"/>
      <c r="D11" s="34"/>
      <c r="E11" s="46"/>
      <c r="F11" s="47"/>
      <c r="G11" s="46"/>
      <c r="H11" s="48"/>
    </row>
    <row r="12" spans="1:8" ht="12.75">
      <c r="A12" s="33"/>
      <c r="B12" s="38"/>
      <c r="C12" s="49" t="s">
        <v>50</v>
      </c>
      <c r="D12" s="50"/>
      <c r="E12" s="51">
        <f>SUM(E10:E11)</f>
        <v>275</v>
      </c>
      <c r="F12" s="52">
        <f>SUM(F10:F11)</f>
        <v>13.813</v>
      </c>
      <c r="G12" s="51">
        <f>SUM(G10:G11)</f>
        <v>261.187</v>
      </c>
      <c r="H12" s="45"/>
    </row>
    <row r="13" spans="1:8" ht="13.5" thickBot="1">
      <c r="A13" s="53"/>
      <c r="B13" s="54"/>
      <c r="C13" s="53"/>
      <c r="D13" s="55"/>
      <c r="E13" s="56"/>
      <c r="F13" s="47"/>
      <c r="G13" s="56"/>
      <c r="H13" s="48"/>
    </row>
    <row r="14" spans="1:8" ht="12.75">
      <c r="A14" s="30"/>
      <c r="B14" s="42"/>
      <c r="C14" s="57"/>
      <c r="D14" s="57"/>
      <c r="E14" s="58"/>
      <c r="F14" s="58"/>
      <c r="G14" s="58"/>
      <c r="H14" s="57"/>
    </row>
    <row r="15" spans="1:8" ht="12.75">
      <c r="A15" s="36"/>
      <c r="B15" s="59" t="s">
        <v>11</v>
      </c>
      <c r="C15" s="60"/>
      <c r="D15" s="60"/>
      <c r="E15" s="61">
        <f>E12</f>
        <v>275</v>
      </c>
      <c r="F15" s="61">
        <f>F12</f>
        <v>13.813</v>
      </c>
      <c r="G15" s="61">
        <f>G12</f>
        <v>261.187</v>
      </c>
      <c r="H15" s="61">
        <f>H12</f>
        <v>0</v>
      </c>
    </row>
    <row r="16" spans="1:8" ht="13.5" thickBot="1">
      <c r="A16" s="40"/>
      <c r="B16" s="62"/>
      <c r="C16" s="63"/>
      <c r="D16" s="63"/>
      <c r="E16" s="63"/>
      <c r="F16" s="63"/>
      <c r="G16" s="63"/>
      <c r="H16" s="64"/>
    </row>
    <row r="17" spans="1:8" ht="12.75">
      <c r="A17" s="38"/>
      <c r="B17" s="38"/>
      <c r="C17" s="44"/>
      <c r="D17" s="44"/>
      <c r="E17" s="34"/>
      <c r="F17" s="34"/>
      <c r="G17" s="34"/>
      <c r="H17" s="34"/>
    </row>
    <row r="18" spans="1:8" ht="62.25" customHeight="1">
      <c r="A18" s="65" t="s">
        <v>51</v>
      </c>
      <c r="B18" s="65" t="s">
        <v>53</v>
      </c>
      <c r="C18" s="65" t="s">
        <v>79</v>
      </c>
      <c r="D18" s="65" t="s">
        <v>80</v>
      </c>
      <c r="E18" s="66" t="s">
        <v>52</v>
      </c>
      <c r="F18" s="65" t="s">
        <v>81</v>
      </c>
      <c r="G18" s="67"/>
      <c r="H18" s="34"/>
    </row>
    <row r="19" spans="1:8" ht="15">
      <c r="A19" s="68">
        <v>1</v>
      </c>
      <c r="B19" s="69">
        <v>478.96000000000276</v>
      </c>
      <c r="C19" s="69">
        <v>22228.8</v>
      </c>
      <c r="D19" s="69">
        <v>22227.88</v>
      </c>
      <c r="E19" s="69">
        <v>11713.2</v>
      </c>
      <c r="F19" s="69">
        <f>+B19+C19-D19</f>
        <v>479.880000000001</v>
      </c>
      <c r="G19" s="70"/>
      <c r="H19" s="34"/>
    </row>
    <row r="20" spans="1:8" ht="15">
      <c r="A20" s="71"/>
      <c r="B20" s="70"/>
      <c r="C20" s="70"/>
      <c r="D20" s="70"/>
      <c r="E20" s="70"/>
      <c r="F20" s="70"/>
      <c r="G20" s="70"/>
      <c r="H20" s="34"/>
    </row>
    <row r="21" spans="1:8" ht="90">
      <c r="A21" s="65" t="s">
        <v>51</v>
      </c>
      <c r="B21" s="65" t="s">
        <v>55</v>
      </c>
      <c r="C21" s="65" t="s">
        <v>82</v>
      </c>
      <c r="D21" s="65" t="s">
        <v>54</v>
      </c>
      <c r="E21" s="65" t="s">
        <v>83</v>
      </c>
      <c r="F21" s="34"/>
      <c r="G21" s="34"/>
      <c r="H21" s="34"/>
    </row>
    <row r="22" spans="1:8" ht="15">
      <c r="A22" s="72">
        <v>1</v>
      </c>
      <c r="B22" s="73">
        <v>6650.209999999999</v>
      </c>
      <c r="C22" s="73">
        <f>+D19+E19</f>
        <v>33941.08</v>
      </c>
      <c r="D22" s="73">
        <v>13813</v>
      </c>
      <c r="E22" s="73">
        <f>+B22+C22-D22</f>
        <v>26778.29</v>
      </c>
      <c r="F22" s="34"/>
      <c r="G22" s="34"/>
      <c r="H22" s="34"/>
    </row>
    <row r="23" spans="1:8" ht="12.75">
      <c r="A23" s="38"/>
      <c r="B23" s="38"/>
      <c r="C23" s="44"/>
      <c r="D23" s="44"/>
      <c r="E23" s="34"/>
      <c r="F23" s="34"/>
      <c r="G23" s="34"/>
      <c r="H23" s="34"/>
    </row>
  </sheetData>
  <sheetProtection/>
  <mergeCells count="2">
    <mergeCell ref="A1:G2"/>
    <mergeCell ref="F3:G3"/>
  </mergeCells>
  <printOptions horizontalCentered="1"/>
  <pageMargins left="0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2011-03-25T07:36:39Z</dcterms:created>
  <dcterms:modified xsi:type="dcterms:W3CDTF">2013-06-05T08:19:19Z</dcterms:modified>
  <cp:category/>
  <cp:version/>
  <cp:contentType/>
  <cp:contentStatus/>
</cp:coreProperties>
</file>