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<sst xmlns="http://schemas.openxmlformats.org/spreadsheetml/2006/main" count="70" uniqueCount="62">
  <si>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</si>
  <si>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</si>
  <si>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</si>
  <si>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</si>
  <si>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</si>
  <si>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</si>
  <si>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</si>
  <si>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</si>
  <si>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</si>
  <si>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</si>
  <si>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</si>
  <si>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</si>
  <si>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</si>
  <si>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</si>
  <si>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</si>
  <si>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</si>
  <si>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</si>
  <si>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</si>
  <si>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</si>
  <si>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</si>
  <si>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</si>
  <si>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</si>
  <si>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</si>
  <si>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</si>
  <si>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</si>
  <si>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</si>
  <si>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</si>
  <si>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</si>
  <si>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</si>
  <si>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</si>
  <si>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</si>
  <si>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</si>
  <si>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</si>
  <si>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</si>
  <si>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</si>
  <si>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</si>
  <si>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Н/2008-32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</si>
  <si>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</si>
  <si>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</si>
  <si>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</si>
  <si>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</si>
  <si>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</si>
  <si>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</si>
  <si>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70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</si>
  <si>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</si>
  <si>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</si>
  <si>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</si>
  <si>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</si>
  <si>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</si>
  <si>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70 по мкр. Черная Речка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</si>
  <si>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</si>
  <si>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</si>
  <si>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14,57 </t>
    </r>
    <r>
      <rPr>
        <sz val="10"/>
        <rFont val="Arial Cyr"/>
        <family val="0"/>
      </rPr>
      <t>тыс.рублей, в том числе:</t>
    </r>
  </si>
  <si>
    <t>аварийное обслуживание  - 1.82 т.р.</t>
  </si>
  <si>
    <t>очистка кровли от снега - 9,25 т.р.</t>
  </si>
  <si>
    <t>уборка подвала от ТБО и КГО - 3,50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</si>
  <si>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мкр. Черная Речка, д. 70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</si>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</sst>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6" xfId="0" applyBorder="1" applyAlignment="1">
      <alignment/>
    </xf>
    <xf numFmtId="4" fontId="18" fillId="0" borderId="16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2" fontId="44" fillId="0" borderId="16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1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5" customWidth="1"/>
    <col min="4" max="4" width="14.375" style="25" customWidth="1"/>
    <col min="5" max="5" width="11.875" style="25" customWidth="1"/>
    <col min="6" max="6" width="13.25390625" style="25" customWidth="1"/>
    <col min="7" max="7" width="11.875" style="25" customWidth="1"/>
    <col min="8" max="8" width="14.375" style="25" customWidth="1"/>
    <col min="9" max="9" width="33.375" style="25" customWidth="1"/>
    <col min="10" max="16384" width="9.125" style="2" customWidth="1"/>
  </cols>
  <sheetData>
    <row r="1" spans="3:9" ht="39" customHeight="1" hidden="1">
      <c r="C1" s="1"/>
      <c r="D1" s="1"/>
      <c r="E1" s="1"/>
      <c r="F1" s="1"/>
      <c r="G1" s="1"/>
      <c r="H1" s="1"/>
      <c r="I1" s="1"/>
    </row>
    <row r="2" spans="3:9" ht="39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39" customHeight="1" hidden="1" thickBot="1">
      <c r="C3" s="3"/>
      <c r="D3" s="4"/>
      <c r="E3" s="5"/>
      <c r="F3" s="5"/>
      <c r="G3" s="5"/>
      <c r="H3" s="5"/>
      <c r="I3" s="6"/>
    </row>
    <row r="4" spans="3:9" ht="39" customHeight="1" hidden="1">
      <c r="C4" s="7"/>
      <c r="D4" s="7"/>
      <c r="E4" s="8"/>
      <c r="F4" s="8"/>
      <c r="G4" s="8"/>
      <c r="H4" s="8"/>
      <c r="I4" s="8"/>
    </row>
    <row r="5" spans="3:9" ht="14.25">
      <c r="C5" s="54" t="s">
        <v>1</v>
      </c>
      <c r="D5" s="54"/>
      <c r="E5" s="54"/>
      <c r="F5" s="54"/>
      <c r="G5" s="54"/>
      <c r="H5" s="54"/>
      <c r="I5" s="54"/>
    </row>
    <row r="6" spans="3:9" ht="12.75">
      <c r="C6" s="55" t="s">
        <v>2</v>
      </c>
      <c r="D6" s="55"/>
      <c r="E6" s="55"/>
      <c r="F6" s="55"/>
      <c r="G6" s="55"/>
      <c r="H6" s="55"/>
      <c r="I6" s="55"/>
    </row>
    <row r="7" spans="3:9" ht="12.75">
      <c r="C7" s="55" t="s">
        <v>43</v>
      </c>
      <c r="D7" s="55"/>
      <c r="E7" s="55"/>
      <c r="F7" s="55"/>
      <c r="G7" s="55"/>
      <c r="H7" s="55"/>
      <c r="I7" s="55"/>
    </row>
    <row r="8" spans="3:9" ht="6" customHeight="1" thickBot="1">
      <c r="C8" s="56"/>
      <c r="D8" s="56"/>
      <c r="E8" s="56"/>
      <c r="F8" s="56"/>
      <c r="G8" s="56"/>
      <c r="H8" s="56"/>
      <c r="I8" s="56"/>
    </row>
    <row r="9" spans="3:9" ht="50.25" customHeight="1" thickBot="1">
      <c r="C9" s="9" t="s">
        <v>3</v>
      </c>
      <c r="D9" s="10" t="s">
        <v>44</v>
      </c>
      <c r="E9" s="11" t="s">
        <v>45</v>
      </c>
      <c r="F9" s="11" t="s">
        <v>46</v>
      </c>
      <c r="G9" s="11" t="s">
        <v>4</v>
      </c>
      <c r="H9" s="11" t="s">
        <v>47</v>
      </c>
      <c r="I9" s="10" t="s">
        <v>5</v>
      </c>
    </row>
    <row r="10" spans="3:9" ht="13.5" customHeight="1" thickBot="1">
      <c r="C10" s="57" t="s">
        <v>6</v>
      </c>
      <c r="D10" s="51"/>
      <c r="E10" s="51"/>
      <c r="F10" s="51"/>
      <c r="G10" s="51"/>
      <c r="H10" s="51"/>
      <c r="I10" s="58"/>
    </row>
    <row r="11" spans="3:9" ht="13.5" customHeight="1" thickBot="1">
      <c r="C11" s="12" t="s">
        <v>7</v>
      </c>
      <c r="D11" s="13">
        <v>6968.219999999972</v>
      </c>
      <c r="E11" s="14">
        <f>80363.21-3599.14+126656.53</f>
        <v>203420.6</v>
      </c>
      <c r="F11" s="14">
        <f>79968.79+113316</f>
        <v>193284.78999999998</v>
      </c>
      <c r="G11" s="14">
        <v>280170.4</v>
      </c>
      <c r="H11" s="14">
        <f>+D11+E11-F11</f>
        <v>17104.03</v>
      </c>
      <c r="I11" s="59" t="s">
        <v>35</v>
      </c>
    </row>
    <row r="12" spans="3:9" ht="13.5" customHeight="1" thickBot="1">
      <c r="C12" s="12" t="s">
        <v>8</v>
      </c>
      <c r="D12" s="13">
        <v>1785.1499999999942</v>
      </c>
      <c r="E12" s="15">
        <f>23127.93-5653.05+41626.61-4392.69</f>
        <v>54708.8</v>
      </c>
      <c r="F12" s="15">
        <f>19069.79+34421.1</f>
        <v>53490.89</v>
      </c>
      <c r="G12" s="14">
        <v>104917.76</v>
      </c>
      <c r="H12" s="14">
        <f>+D12+E12-F12</f>
        <v>3003.0599999999977</v>
      </c>
      <c r="I12" s="60"/>
    </row>
    <row r="13" spans="3:9" ht="13.5" customHeight="1" thickBot="1">
      <c r="C13" s="12" t="s">
        <v>9</v>
      </c>
      <c r="D13" s="13">
        <v>1704.3700000000026</v>
      </c>
      <c r="E13" s="15">
        <f>23332.4-3034.97+11964.69-4331.58</f>
        <v>27930.54</v>
      </c>
      <c r="F13" s="15">
        <f>18922.45+9169.53</f>
        <v>28091.980000000003</v>
      </c>
      <c r="G13" s="14">
        <f>E13</f>
        <v>27930.54</v>
      </c>
      <c r="H13" s="14">
        <f>+D13+E13-F13</f>
        <v>1542.9300000000003</v>
      </c>
      <c r="I13" s="60"/>
    </row>
    <row r="14" spans="3:9" ht="13.5" customHeight="1" thickBot="1">
      <c r="C14" s="12" t="s">
        <v>10</v>
      </c>
      <c r="D14" s="13">
        <v>804.0000000000073</v>
      </c>
      <c r="E14" s="15">
        <f>7860.06-1072.11+4030.22-1472.13+5480.53-643.32+2978.41-728</f>
        <v>16433.66</v>
      </c>
      <c r="F14" s="15">
        <f>6324.56+3075.62+2455.8+4485.1</f>
        <v>16341.08</v>
      </c>
      <c r="G14" s="14">
        <f>E14</f>
        <v>16433.66</v>
      </c>
      <c r="H14" s="14">
        <f>+D14+E14-F14</f>
        <v>896.5800000000072</v>
      </c>
      <c r="I14" s="61"/>
    </row>
    <row r="15" spans="3:9" ht="13.5" customHeight="1" thickBot="1">
      <c r="C15" s="12" t="s">
        <v>11</v>
      </c>
      <c r="D15" s="16">
        <f>SUM(D11:D14)</f>
        <v>11261.739999999976</v>
      </c>
      <c r="E15" s="16">
        <f>SUM(E11:E14)</f>
        <v>302493.6</v>
      </c>
      <c r="F15" s="16">
        <f>SUM(F11:F14)</f>
        <v>291208.74</v>
      </c>
      <c r="G15" s="16">
        <f>SUM(G11:G14)</f>
        <v>429452.36</v>
      </c>
      <c r="H15" s="16">
        <f>SUM(H11:H14)</f>
        <v>22546.600000000006</v>
      </c>
      <c r="I15" s="12"/>
    </row>
    <row r="16" spans="3:9" ht="13.5" customHeight="1" thickBot="1">
      <c r="C16" s="51" t="s">
        <v>12</v>
      </c>
      <c r="D16" s="51"/>
      <c r="E16" s="51"/>
      <c r="F16" s="51"/>
      <c r="G16" s="51"/>
      <c r="H16" s="51"/>
      <c r="I16" s="51"/>
    </row>
    <row r="17" spans="3:9" ht="38.25" customHeight="1" thickBot="1">
      <c r="C17" s="17" t="s">
        <v>3</v>
      </c>
      <c r="D17" s="10" t="s">
        <v>44</v>
      </c>
      <c r="E17" s="11" t="s">
        <v>45</v>
      </c>
      <c r="F17" s="11" t="s">
        <v>46</v>
      </c>
      <c r="G17" s="11" t="s">
        <v>4</v>
      </c>
      <c r="H17" s="11" t="s">
        <v>47</v>
      </c>
      <c r="I17" s="18" t="s">
        <v>13</v>
      </c>
    </row>
    <row r="18" spans="3:9" ht="13.5" customHeight="1" thickBot="1">
      <c r="C18" s="9" t="s">
        <v>14</v>
      </c>
      <c r="D18" s="19">
        <v>4129.889999999985</v>
      </c>
      <c r="E18" s="20">
        <f>120357.56-2129.32</f>
        <v>118228.23999999999</v>
      </c>
      <c r="F18" s="20">
        <v>112499.24</v>
      </c>
      <c r="G18" s="20">
        <f>+E18</f>
        <v>118228.23999999999</v>
      </c>
      <c r="H18" s="20">
        <f>+D18+E18-F18</f>
        <v>9858.88999999997</v>
      </c>
      <c r="I18" s="52" t="s">
        <v>36</v>
      </c>
    </row>
    <row r="19" spans="3:9" ht="14.25" customHeight="1" thickBot="1">
      <c r="C19" s="12" t="s">
        <v>15</v>
      </c>
      <c r="D19" s="13">
        <v>691.4200000000019</v>
      </c>
      <c r="E19" s="14">
        <f>22238.14-356.49</f>
        <v>21881.649999999998</v>
      </c>
      <c r="F19" s="14">
        <v>20647.73</v>
      </c>
      <c r="G19" s="20">
        <v>14574.03</v>
      </c>
      <c r="H19" s="20">
        <f>+D19+E19-F19</f>
        <v>1925.3400000000001</v>
      </c>
      <c r="I19" s="53"/>
    </row>
    <row r="20" spans="3:9" ht="13.5" customHeight="1" thickBot="1">
      <c r="C20" s="17" t="s">
        <v>16</v>
      </c>
      <c r="D20" s="21">
        <v>479.880000000001</v>
      </c>
      <c r="E20" s="14">
        <v>22228.8</v>
      </c>
      <c r="F20" s="14">
        <v>21906.16</v>
      </c>
      <c r="G20" s="20"/>
      <c r="H20" s="20">
        <f>+D20+E20-F20</f>
        <v>802.5200000000004</v>
      </c>
      <c r="I20" s="22"/>
    </row>
    <row r="21" spans="3:9" ht="39" customHeight="1" hidden="1" thickBot="1">
      <c r="C21" s="12" t="s">
        <v>17</v>
      </c>
      <c r="D21" s="13">
        <v>0</v>
      </c>
      <c r="E21" s="14"/>
      <c r="F21" s="14"/>
      <c r="G21" s="20">
        <f>+E21</f>
        <v>0</v>
      </c>
      <c r="H21" s="20">
        <f>+D21+E21-F21</f>
        <v>0</v>
      </c>
      <c r="I21" s="22" t="s">
        <v>37</v>
      </c>
    </row>
    <row r="22" spans="3:9" ht="13.5" customHeight="1" thickBot="1">
      <c r="C22" s="12" t="s">
        <v>18</v>
      </c>
      <c r="D22" s="13">
        <v>898.8600000000042</v>
      </c>
      <c r="E22" s="14">
        <f>26606.63-463.43</f>
        <v>26143.2</v>
      </c>
      <c r="F22" s="14">
        <v>24842.16</v>
      </c>
      <c r="G22" s="20">
        <v>30448.74</v>
      </c>
      <c r="H22" s="20">
        <f>+D22+E22-F22</f>
        <v>2199.900000000005</v>
      </c>
      <c r="I22" s="22" t="s">
        <v>19</v>
      </c>
    </row>
    <row r="23" spans="3:9" ht="39" customHeight="1" hidden="1" thickBot="1">
      <c r="C23" s="12" t="s">
        <v>20</v>
      </c>
      <c r="D23" s="23"/>
      <c r="E23" s="15"/>
      <c r="F23" s="15"/>
      <c r="G23" s="20">
        <f>+E23</f>
        <v>0</v>
      </c>
      <c r="H23" s="15"/>
      <c r="I23" s="41" t="s">
        <v>38</v>
      </c>
    </row>
    <row r="24" spans="3:9" ht="13.5" customHeight="1" thickBot="1">
      <c r="C24" s="17" t="s">
        <v>21</v>
      </c>
      <c r="D24" s="13">
        <v>572.2599999999984</v>
      </c>
      <c r="E24" s="15">
        <f>15732.77-370.51</f>
        <v>15362.26</v>
      </c>
      <c r="F24" s="15">
        <v>14658.84</v>
      </c>
      <c r="G24" s="20">
        <f>+E24</f>
        <v>15362.26</v>
      </c>
      <c r="H24" s="20">
        <f>+D24+E24-F24</f>
        <v>1275.6799999999985</v>
      </c>
      <c r="I24" s="22"/>
    </row>
    <row r="25" spans="3:9" ht="13.5" customHeight="1" thickBot="1">
      <c r="C25" s="12" t="s">
        <v>22</v>
      </c>
      <c r="D25" s="13">
        <v>188.8100000000004</v>
      </c>
      <c r="E25" s="15">
        <f>5575.56-97.35</f>
        <v>5478.21</v>
      </c>
      <c r="F25" s="15">
        <v>5206.68</v>
      </c>
      <c r="G25" s="20">
        <f>+E25</f>
        <v>5478.21</v>
      </c>
      <c r="H25" s="20">
        <f>+D25+E25-F25</f>
        <v>460.34000000000015</v>
      </c>
      <c r="I25" s="41" t="s">
        <v>39</v>
      </c>
    </row>
    <row r="26" spans="3:9" s="24" customFormat="1" ht="13.5" customHeight="1" thickBot="1">
      <c r="C26" s="12" t="s">
        <v>11</v>
      </c>
      <c r="D26" s="16">
        <f>SUM(D18:D25)</f>
        <v>6961.119999999991</v>
      </c>
      <c r="E26" s="16">
        <f>SUM(E18:E25)</f>
        <v>209322.36</v>
      </c>
      <c r="F26" s="16">
        <f>SUM(F18:F25)</f>
        <v>199760.81</v>
      </c>
      <c r="G26" s="16">
        <f>SUM(G18:G25)</f>
        <v>184091.47999999998</v>
      </c>
      <c r="H26" s="16">
        <f>SUM(H18:H25)</f>
        <v>16522.669999999976</v>
      </c>
      <c r="I26" s="23"/>
    </row>
    <row r="27" spans="3:8" ht="21" customHeight="1">
      <c r="C27" s="26" t="s">
        <v>48</v>
      </c>
      <c r="D27" s="26"/>
      <c r="E27" s="26"/>
      <c r="F27" s="26"/>
      <c r="G27" s="26"/>
      <c r="H27" s="27">
        <f>+H15+H26</f>
        <v>39069.26999999998</v>
      </c>
    </row>
    <row r="28" spans="3:4" ht="15">
      <c r="C28" s="46"/>
      <c r="D28" s="46"/>
    </row>
    <row r="29" ht="26.25" customHeight="1">
      <c r="C29" s="47"/>
    </row>
    <row r="30" spans="3:8" ht="12.75" hidden="1">
      <c r="C30" s="2"/>
      <c r="D30" s="2"/>
      <c r="E30" s="2"/>
      <c r="F30" s="2"/>
      <c r="G30" s="2"/>
      <c r="H30" s="2"/>
    </row>
    <row r="31" spans="3:6" ht="15" customHeight="1">
      <c r="C31" s="46"/>
      <c r="D31" s="48"/>
      <c r="E31" s="48"/>
      <c r="F31" s="48"/>
    </row>
    <row r="32" ht="12.75" customHeight="1"/>
  </sheetData>
  <sheetProtection/>
  <mergeCells count="8">
    <mergeCell ref="C16:I16"/>
    <mergeCell ref="I18:I1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20" zoomScaleSheetLayoutView="120"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625" style="0" customWidth="1"/>
  </cols>
  <sheetData>
    <row r="1" spans="1:9" ht="12.75">
      <c r="A1" s="62" t="s">
        <v>23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2" t="s">
        <v>24</v>
      </c>
      <c r="B2" s="62"/>
      <c r="C2" s="62"/>
      <c r="D2" s="62"/>
      <c r="E2" s="62"/>
      <c r="F2" s="62"/>
      <c r="G2" s="62"/>
      <c r="H2" s="62"/>
      <c r="I2" s="62"/>
    </row>
    <row r="3" spans="1:9" ht="12.75">
      <c r="A3" s="62" t="s">
        <v>49</v>
      </c>
      <c r="B3" s="62"/>
      <c r="C3" s="62"/>
      <c r="D3" s="62"/>
      <c r="E3" s="62"/>
      <c r="F3" s="62"/>
      <c r="G3" s="62"/>
      <c r="H3" s="62"/>
      <c r="I3" s="62"/>
    </row>
    <row r="4" spans="1:9" ht="51">
      <c r="A4" s="42" t="s">
        <v>25</v>
      </c>
      <c r="B4" s="42" t="s">
        <v>50</v>
      </c>
      <c r="C4" s="43" t="s">
        <v>40</v>
      </c>
      <c r="D4" s="43" t="s">
        <v>26</v>
      </c>
      <c r="E4" s="43" t="s">
        <v>27</v>
      </c>
      <c r="F4" s="43" t="s">
        <v>28</v>
      </c>
      <c r="G4" s="43" t="s">
        <v>29</v>
      </c>
      <c r="H4" s="42" t="s">
        <v>51</v>
      </c>
      <c r="I4" s="42" t="s">
        <v>30</v>
      </c>
    </row>
    <row r="5" spans="1:9" ht="15">
      <c r="A5" s="44" t="s">
        <v>31</v>
      </c>
      <c r="B5" s="45">
        <v>-39.57885999999999</v>
      </c>
      <c r="C5" s="45">
        <v>8.41751</v>
      </c>
      <c r="D5" s="45">
        <v>21.88165</v>
      </c>
      <c r="E5" s="45">
        <v>20.64773</v>
      </c>
      <c r="F5" s="45">
        <v>0</v>
      </c>
      <c r="G5" s="45">
        <v>14.57403</v>
      </c>
      <c r="H5" s="45">
        <v>1.92534</v>
      </c>
      <c r="I5" s="45">
        <f>B5+D5+F5-G5</f>
        <v>-32.27123999999999</v>
      </c>
    </row>
    <row r="7" ht="15">
      <c r="A7" t="s">
        <v>52</v>
      </c>
    </row>
    <row r="8" spans="1:6" ht="15">
      <c r="A8" s="49" t="s">
        <v>53</v>
      </c>
      <c r="D8" s="30"/>
      <c r="E8" s="30"/>
      <c r="F8" s="30"/>
    </row>
    <row r="9" spans="1:6" ht="12.75">
      <c r="A9" t="s">
        <v>54</v>
      </c>
      <c r="D9" s="30"/>
      <c r="E9" s="30"/>
      <c r="F9" s="30"/>
    </row>
    <row r="10" spans="1:6" ht="12.75">
      <c r="A10" t="s">
        <v>55</v>
      </c>
      <c r="D10" s="30"/>
      <c r="E10" s="30"/>
      <c r="F10" s="30"/>
    </row>
    <row r="11" spans="4:6" ht="12.75">
      <c r="D11" s="30"/>
      <c r="E11" s="30"/>
      <c r="F11" s="30"/>
    </row>
    <row r="12" spans="4:6" ht="12.75">
      <c r="D12" s="30"/>
      <c r="E12" s="30"/>
      <c r="F12" s="30"/>
    </row>
    <row r="13" spans="4:6" ht="12.75">
      <c r="D13" s="30"/>
      <c r="E13" s="30"/>
      <c r="F13" s="30"/>
    </row>
    <row r="14" spans="4:6" ht="12.75">
      <c r="D14" s="30"/>
      <c r="E14" s="30"/>
      <c r="F14" s="30"/>
    </row>
    <row r="19" spans="4:6" ht="12.75">
      <c r="D19" s="30"/>
      <c r="E19" s="30"/>
      <c r="F19" s="30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3" t="s">
        <v>56</v>
      </c>
      <c r="B1" s="63"/>
      <c r="C1" s="63"/>
      <c r="D1" s="63"/>
      <c r="E1" s="63"/>
      <c r="F1" s="63"/>
      <c r="G1" s="63"/>
      <c r="H1" s="28"/>
    </row>
    <row r="2" spans="1:7" ht="29.25" customHeight="1" thickBot="1">
      <c r="A2" s="64"/>
      <c r="B2" s="64"/>
      <c r="C2" s="64"/>
      <c r="D2" s="64"/>
      <c r="E2" s="64"/>
      <c r="F2" s="64"/>
      <c r="G2" s="64"/>
    </row>
    <row r="3" spans="1:8" ht="12.75">
      <c r="A3" s="30"/>
      <c r="B3" s="30"/>
      <c r="C3" s="31"/>
      <c r="D3" s="31"/>
      <c r="E3" s="29"/>
      <c r="F3" s="29"/>
      <c r="G3" s="29"/>
      <c r="H3" s="29"/>
    </row>
    <row r="4" spans="1:7" ht="63.75" customHeight="1">
      <c r="A4" s="32" t="s">
        <v>32</v>
      </c>
      <c r="B4" s="32" t="s">
        <v>41</v>
      </c>
      <c r="C4" s="32" t="s">
        <v>57</v>
      </c>
      <c r="D4" s="32" t="s">
        <v>58</v>
      </c>
      <c r="E4" s="33" t="s">
        <v>33</v>
      </c>
      <c r="F4" s="32" t="s">
        <v>59</v>
      </c>
      <c r="G4" s="34"/>
    </row>
    <row r="5" spans="1:8" ht="15">
      <c r="A5" s="35">
        <v>1</v>
      </c>
      <c r="B5" s="36">
        <v>479.880000000001</v>
      </c>
      <c r="C5" s="36">
        <v>22228.8</v>
      </c>
      <c r="D5" s="36">
        <v>21906.16</v>
      </c>
      <c r="E5" s="36">
        <v>11720.08</v>
      </c>
      <c r="F5" s="36">
        <f>+B5+C5-D5</f>
        <v>802.5200000000004</v>
      </c>
      <c r="G5" s="37"/>
      <c r="H5" s="29"/>
    </row>
    <row r="6" spans="1:8" ht="15">
      <c r="A6" s="38"/>
      <c r="B6" s="37"/>
      <c r="C6" s="37"/>
      <c r="D6" s="37"/>
      <c r="E6" s="37"/>
      <c r="F6" s="37"/>
      <c r="G6" s="37"/>
      <c r="H6" s="29"/>
    </row>
    <row r="7" spans="1:5" ht="90">
      <c r="A7" s="32" t="s">
        <v>32</v>
      </c>
      <c r="B7" s="32" t="s">
        <v>42</v>
      </c>
      <c r="C7" s="32" t="s">
        <v>60</v>
      </c>
      <c r="D7" s="32" t="s">
        <v>34</v>
      </c>
      <c r="E7" s="32" t="s">
        <v>61</v>
      </c>
    </row>
    <row r="8" spans="1:8" ht="15">
      <c r="A8" s="39">
        <v>1</v>
      </c>
      <c r="B8" s="40">
        <v>26778.29</v>
      </c>
      <c r="C8" s="40">
        <f>+D5+E5</f>
        <v>33626.24</v>
      </c>
      <c r="D8" s="40">
        <v>0</v>
      </c>
      <c r="E8" s="40">
        <f>+B8+C8-D8</f>
        <v>60404.53</v>
      </c>
      <c r="F8" s="29"/>
      <c r="G8" s="29"/>
      <c r="H8" s="29"/>
    </row>
    <row r="9" spans="1:8" ht="12.75">
      <c r="A9" s="30"/>
      <c r="B9" s="30"/>
      <c r="C9" s="31"/>
      <c r="D9" s="31"/>
      <c r="E9" s="29"/>
      <c r="F9" s="29"/>
      <c r="G9" s="29"/>
      <c r="H9" s="29"/>
    </row>
    <row r="12" ht="12.75">
      <c r="E12" s="50"/>
    </row>
    <row r="13" ht="12.75">
      <c r="E13" s="50"/>
    </row>
    <row r="14" ht="12.75">
      <c r="E14" s="50"/>
    </row>
    <row r="15" ht="12.75">
      <c r="E15" s="50"/>
    </row>
  </sheetData>
  <sheetProtection/>
  <mergeCells count="1">
    <mergeCell ref="A1:G2"/>
  </mergeCells>
  <printOptions horizontalCentered="1"/>
  <pageMargins left="0" right="0" top="0" bottom="0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2011-03-25T07:36:39Z</dcterms:created>
  <dcterms:modified xsi:type="dcterms:W3CDTF">2013-04-16T12:28:48Z</dcterms:modified>
  <cp:category/>
  <cp:version/>
  <cp:contentType/>
  <cp:contentStatus/>
</cp:coreProperties>
</file>