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<sst xmlns="http://schemas.openxmlformats.org/spreadsheetml/2006/main" count="97" uniqueCount="88">
  <si>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</si>
  <si>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</si>
  <si>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</si>
  <si>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72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</si>
  <si>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</si>
  <si>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</si>
  <si>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</si>
  <si>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</si>
  <si>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</si>
  <si>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</si>
  <si>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</si>
  <si>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</si>
  <si>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</si>
  <si>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</si>
  <si>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</si>
  <si>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</si>
  <si>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</si>
  <si>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</si>
  <si>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</si>
  <si>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</si>
  <si>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</si>
  <si>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</si>
  <si>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Н/2008-34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</si>
  <si>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</si>
  <si>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</si>
  <si>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</si>
  <si>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</si>
  <si>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</si>
  <si>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</si>
  <si>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</si>
  <si>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</si>
  <si>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</si>
  <si>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</si>
  <si>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</si>
  <si>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</si>
  <si>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</si>
  <si>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</si>
  <si>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</si>
  <si>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</si>
  <si>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72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</si>
  <si>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</si>
  <si>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</si>
  <si>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</si>
  <si>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</si>
  <si>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</si>
  <si>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</si>
  <si>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</si>
  <si>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</si>
  <si>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</si>
  <si>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12.13 </t>
    </r>
    <r>
      <rPr>
        <sz val="10"/>
        <rFont val="Arial Cyr"/>
        <family val="0"/>
      </rPr>
      <t>тыс.рублей, в том числе:</t>
    </r>
  </si>
  <si>
    <t>ремонт системы ЦО, ГВС, ХВС - 3.61 т.р.</t>
  </si>
  <si>
    <t>содержание аварийной службы - 4.21 т.р.</t>
  </si>
  <si>
    <t>очистка кровли от снега - 3.5 т.р.</t>
  </si>
  <si>
    <t>прочее - 0.81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</si>
  <si>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мкр. Черная Речка, д. 72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</si>
  <si>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</si>
  <si>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</si>
  <si>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</si>
  <si>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</si>
  <si>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</si>
  <si>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</si>
  <si>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</si>
  <si>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</si>
  <si>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</si>
  <si>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</si>
  <si>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</si>
  <si>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</si>
  <si>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</si>
  <si>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</si>
  <si>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</si>
  <si>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</si>
  <si>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72</t>
  </si>
  <si>
    <t>установка прибора учета эл.энергии</t>
  </si>
  <si>
    <t>1 шт.</t>
  </si>
  <si>
    <t>капитальный ремонт канализации</t>
  </si>
  <si>
    <t>53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</si>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</sst>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6" xfId="52" applyBorder="1" applyAlignment="1">
      <alignment horizontal="center" vertical="center" wrapText="1"/>
      <protection/>
    </xf>
    <xf numFmtId="0" fontId="36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4" fontId="20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7"/>
  <sheetViews>
    <sheetView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28" customWidth="1"/>
    <col min="4" max="4" width="12.875" style="28" customWidth="1"/>
    <col min="5" max="5" width="11.75390625" style="28" customWidth="1"/>
    <col min="6" max="7" width="14.25390625" style="28" customWidth="1"/>
    <col min="8" max="8" width="12.75390625" style="28" customWidth="1"/>
    <col min="9" max="9" width="22.75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3.5" thickBot="1">
      <c r="C7" s="91" t="s">
        <v>3</v>
      </c>
      <c r="D7" s="91"/>
      <c r="E7" s="91"/>
      <c r="F7" s="91"/>
      <c r="G7" s="91"/>
      <c r="H7" s="91"/>
      <c r="I7" s="91"/>
    </row>
    <row r="8" spans="3:9" ht="6" customHeight="1" hidden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3" t="s">
        <v>11</v>
      </c>
      <c r="D10" s="88"/>
      <c r="E10" s="88"/>
      <c r="F10" s="88"/>
      <c r="G10" s="88"/>
      <c r="H10" s="88"/>
      <c r="I10" s="94"/>
    </row>
    <row r="11" spans="3:9" ht="13.5" customHeight="1" thickBot="1">
      <c r="C11" s="12" t="s">
        <v>12</v>
      </c>
      <c r="D11" s="13">
        <v>4946.420000000013</v>
      </c>
      <c r="E11" s="14">
        <v>161264.16</v>
      </c>
      <c r="F11" s="14">
        <v>163843.96</v>
      </c>
      <c r="G11" s="14">
        <f>+F11</f>
        <v>163843.96</v>
      </c>
      <c r="H11" s="14">
        <f>+D11+E11-F11</f>
        <v>2366.6200000000244</v>
      </c>
      <c r="I11" s="86" t="s">
        <v>13</v>
      </c>
    </row>
    <row r="12" spans="3:9" ht="13.5" customHeight="1" thickBot="1">
      <c r="C12" s="12" t="s">
        <v>14</v>
      </c>
      <c r="D12" s="13">
        <v>5275.930000000008</v>
      </c>
      <c r="E12" s="15">
        <f>91357.5-653.84</f>
        <v>90703.66</v>
      </c>
      <c r="F12" s="15">
        <v>94031.42</v>
      </c>
      <c r="G12" s="14">
        <f>+F12</f>
        <v>94031.42</v>
      </c>
      <c r="H12" s="14">
        <f>+D12+E12-F12</f>
        <v>1948.1700000000128</v>
      </c>
      <c r="I12" s="89"/>
    </row>
    <row r="13" spans="3:9" ht="13.5" customHeight="1" thickBot="1">
      <c r="C13" s="12" t="s">
        <v>15</v>
      </c>
      <c r="D13" s="13">
        <v>2484.1800000000003</v>
      </c>
      <c r="E13" s="15">
        <f>45629.91+583.58</f>
        <v>46213.490000000005</v>
      </c>
      <c r="F13" s="15">
        <v>47705.37</v>
      </c>
      <c r="G13" s="14">
        <f>+F13</f>
        <v>47705.37</v>
      </c>
      <c r="H13" s="14">
        <f>+D13+E13-F13</f>
        <v>992.3000000000029</v>
      </c>
      <c r="I13" s="86" t="s">
        <v>16</v>
      </c>
    </row>
    <row r="14" spans="3:9" ht="13.5" customHeight="1" thickBot="1">
      <c r="C14" s="12" t="s">
        <v>17</v>
      </c>
      <c r="D14" s="13">
        <v>1378.729999999996</v>
      </c>
      <c r="E14" s="15">
        <f>15257.03+195.12+9547.18-68.4</f>
        <v>24930.93</v>
      </c>
      <c r="F14" s="15">
        <f>9822.83+15951.17</f>
        <v>25774</v>
      </c>
      <c r="G14" s="14">
        <f>+F14</f>
        <v>25774</v>
      </c>
      <c r="H14" s="14">
        <f>+D14+E14-F14</f>
        <v>535.6599999999962</v>
      </c>
      <c r="I14" s="87"/>
    </row>
    <row r="15" spans="3:9" ht="13.5" thickBot="1">
      <c r="C15" s="12" t="s">
        <v>18</v>
      </c>
      <c r="D15" s="16">
        <f>SUM(D11:D14)</f>
        <v>14085.260000000017</v>
      </c>
      <c r="E15" s="16">
        <f>SUM(E11:E14)</f>
        <v>323112.24</v>
      </c>
      <c r="F15" s="16">
        <f>SUM(F11:F14)</f>
        <v>331354.75</v>
      </c>
      <c r="G15" s="16">
        <f>SUM(G11:G14)</f>
        <v>331354.75</v>
      </c>
      <c r="H15" s="16">
        <f>SUM(H11:H14)</f>
        <v>5842.750000000036</v>
      </c>
      <c r="I15" s="17"/>
    </row>
    <row r="16" spans="3:9" ht="13.5" customHeight="1" thickBot="1">
      <c r="C16" s="88" t="s">
        <v>19</v>
      </c>
      <c r="D16" s="88"/>
      <c r="E16" s="88"/>
      <c r="F16" s="88"/>
      <c r="G16" s="88"/>
      <c r="H16" s="88"/>
      <c r="I16" s="88"/>
    </row>
    <row r="17" spans="3:9" ht="54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8.75" customHeight="1" thickBot="1">
      <c r="C18" s="9" t="s">
        <v>21</v>
      </c>
      <c r="D18" s="20">
        <v>3042.899999999994</v>
      </c>
      <c r="E18" s="21">
        <v>91486.44</v>
      </c>
      <c r="F18" s="21">
        <v>93186.74</v>
      </c>
      <c r="G18" s="21">
        <f>+F18</f>
        <v>93186.74</v>
      </c>
      <c r="H18" s="21">
        <f>+D18+E18-F18</f>
        <v>1342.5999999999913</v>
      </c>
      <c r="I18" s="86" t="s">
        <v>22</v>
      </c>
    </row>
    <row r="19" spans="3:10" ht="21" customHeight="1" thickBot="1">
      <c r="C19" s="12" t="s">
        <v>23</v>
      </c>
      <c r="D19" s="13">
        <v>1210.9500000000044</v>
      </c>
      <c r="E19" s="14">
        <v>33182.7</v>
      </c>
      <c r="F19" s="14">
        <v>33905.54</v>
      </c>
      <c r="G19" s="22">
        <v>12130.26</v>
      </c>
      <c r="H19" s="21">
        <f>+D19+E19-F19</f>
        <v>488.1100000000006</v>
      </c>
      <c r="I19" s="89"/>
      <c r="J19" s="23"/>
    </row>
    <row r="20" spans="3:9" ht="13.5" thickBot="1">
      <c r="C20" s="18" t="s">
        <v>24</v>
      </c>
      <c r="D20" s="24">
        <v>312.60999999999876</v>
      </c>
      <c r="E20" s="14">
        <v>21673.29</v>
      </c>
      <c r="F20" s="14">
        <v>21985.9</v>
      </c>
      <c r="G20" s="22">
        <f>4.04*1000+90.43*1000</f>
        <v>94470</v>
      </c>
      <c r="H20" s="21">
        <f>+D20+E20-F20</f>
        <v>0</v>
      </c>
      <c r="I20" s="25"/>
    </row>
    <row r="21" spans="3:9" ht="45.75" hidden="1" thickBot="1">
      <c r="C21" s="12" t="s">
        <v>25</v>
      </c>
      <c r="D21" s="13">
        <v>0</v>
      </c>
      <c r="E21" s="14"/>
      <c r="F21" s="14"/>
      <c r="G21" s="21">
        <f>+F21</f>
        <v>0</v>
      </c>
      <c r="H21" s="21">
        <f>+D21+E21-F21</f>
        <v>0</v>
      </c>
      <c r="I21" s="25" t="s">
        <v>26</v>
      </c>
    </row>
    <row r="22" spans="3:9" ht="13.5" thickBot="1">
      <c r="C22" s="12" t="s">
        <v>27</v>
      </c>
      <c r="D22" s="13">
        <v>496.84999999999854</v>
      </c>
      <c r="E22" s="14">
        <v>23415.12</v>
      </c>
      <c r="F22" s="14">
        <v>23568.35</v>
      </c>
      <c r="G22" s="21">
        <f>+F22</f>
        <v>23568.35</v>
      </c>
      <c r="H22" s="21">
        <f>+D22+E22-F22</f>
        <v>343.619999999999</v>
      </c>
      <c r="I22" s="25" t="s">
        <v>28</v>
      </c>
    </row>
    <row r="23" spans="3:9" ht="26.25" customHeight="1" hidden="1" thickBot="1">
      <c r="C23" s="12" t="s">
        <v>29</v>
      </c>
      <c r="D23" s="26"/>
      <c r="E23" s="15"/>
      <c r="F23" s="15"/>
      <c r="G23" s="15"/>
      <c r="H23" s="15"/>
      <c r="I23" s="25" t="s">
        <v>30</v>
      </c>
    </row>
    <row r="24" spans="3:9" ht="27" customHeight="1" thickBot="1">
      <c r="C24" s="18" t="s">
        <v>31</v>
      </c>
      <c r="D24" s="13">
        <v>0</v>
      </c>
      <c r="E24" s="15">
        <f>14784.43-389.41</f>
        <v>14395.02</v>
      </c>
      <c r="F24" s="15">
        <v>14154.5</v>
      </c>
      <c r="G24" s="21">
        <f>+F24</f>
        <v>14154.5</v>
      </c>
      <c r="H24" s="21">
        <f>+D24+E24-F24</f>
        <v>240.52000000000044</v>
      </c>
      <c r="I24" s="25"/>
    </row>
    <row r="25" spans="3:9" ht="24.75" customHeight="1" hidden="1" thickBot="1">
      <c r="C25" s="12" t="s">
        <v>32</v>
      </c>
      <c r="D25" s="26"/>
      <c r="E25" s="15"/>
      <c r="F25" s="15"/>
      <c r="G25" s="15"/>
      <c r="H25" s="15"/>
      <c r="I25" s="25" t="s">
        <v>33</v>
      </c>
    </row>
    <row r="26" spans="3:9" s="27" customFormat="1" ht="17.25" customHeight="1" thickBot="1">
      <c r="C26" s="12" t="s">
        <v>18</v>
      </c>
      <c r="D26" s="16">
        <f>SUM(D18:D25)</f>
        <v>5063.309999999996</v>
      </c>
      <c r="E26" s="16">
        <f>SUM(E18:E25)</f>
        <v>184152.56999999998</v>
      </c>
      <c r="F26" s="16">
        <f>SUM(F18:F25)</f>
        <v>186801.03</v>
      </c>
      <c r="G26" s="16">
        <f>SUM(G18:G25)</f>
        <v>237509.85</v>
      </c>
      <c r="H26" s="16">
        <f>SUM(H18:H25)</f>
        <v>2414.8499999999913</v>
      </c>
      <c r="I26" s="26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29" t="s">
        <v>34</v>
      </c>
      <c r="D35" s="29"/>
      <c r="E35" s="29"/>
      <c r="F35" s="29"/>
      <c r="G35" s="29"/>
      <c r="H35" s="30">
        <f>+H15+H26</f>
        <v>8257.600000000028</v>
      </c>
    </row>
    <row r="36" spans="3:4" ht="15">
      <c r="C36" s="31" t="s">
        <v>35</v>
      </c>
      <c r="D36" s="31"/>
    </row>
    <row r="37" spans="3:9" ht="12.75" customHeight="1">
      <c r="C37" s="32" t="s">
        <v>36</v>
      </c>
      <c r="D37" s="33"/>
      <c r="E37" s="33"/>
      <c r="F37" s="33"/>
      <c r="G37" s="33"/>
      <c r="H37" s="33"/>
      <c r="I37" s="33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4" customWidth="1"/>
    <col min="2" max="2" width="13.25390625" style="34" customWidth="1"/>
    <col min="3" max="3" width="13.875" style="34" customWidth="1"/>
    <col min="4" max="4" width="14.00390625" style="34" customWidth="1"/>
    <col min="5" max="5" width="13.875" style="34" customWidth="1"/>
    <col min="6" max="6" width="14.875" style="34" customWidth="1"/>
    <col min="7" max="7" width="15.875" style="34" customWidth="1"/>
    <col min="8" max="8" width="13.75390625" style="34" customWidth="1"/>
    <col min="9" max="16384" width="9.125" style="34" customWidth="1"/>
  </cols>
  <sheetData>
    <row r="1" spans="1:8" ht="15">
      <c r="A1" s="95" t="s">
        <v>37</v>
      </c>
      <c r="B1" s="95"/>
      <c r="C1" s="95"/>
      <c r="D1" s="95"/>
      <c r="E1" s="95"/>
      <c r="F1" s="95"/>
      <c r="G1" s="95"/>
      <c r="H1" s="95"/>
    </row>
    <row r="2" spans="1:8" ht="15">
      <c r="A2" s="95" t="s">
        <v>38</v>
      </c>
      <c r="B2" s="95"/>
      <c r="C2" s="95"/>
      <c r="D2" s="95"/>
      <c r="E2" s="95"/>
      <c r="F2" s="95"/>
      <c r="G2" s="95"/>
      <c r="H2" s="95"/>
    </row>
    <row r="3" spans="1:8" ht="15">
      <c r="A3" s="95" t="s">
        <v>39</v>
      </c>
      <c r="B3" s="95"/>
      <c r="C3" s="95"/>
      <c r="D3" s="95"/>
      <c r="E3" s="95"/>
      <c r="F3" s="95"/>
      <c r="G3" s="95"/>
      <c r="H3" s="95"/>
    </row>
    <row r="4" spans="1:8" ht="60">
      <c r="A4" s="35" t="s">
        <v>40</v>
      </c>
      <c r="B4" s="36" t="s">
        <v>41</v>
      </c>
      <c r="C4" s="36" t="s">
        <v>42</v>
      </c>
      <c r="D4" s="36" t="s">
        <v>43</v>
      </c>
      <c r="E4" s="36" t="s">
        <v>44</v>
      </c>
      <c r="F4" s="36" t="s">
        <v>45</v>
      </c>
      <c r="G4" s="36" t="s">
        <v>46</v>
      </c>
      <c r="H4" s="35" t="s">
        <v>47</v>
      </c>
    </row>
    <row r="5" spans="1:8" ht="15">
      <c r="A5" s="37" t="s">
        <v>48</v>
      </c>
      <c r="B5" s="37">
        <v>11.12</v>
      </c>
      <c r="C5" s="37">
        <v>33.18</v>
      </c>
      <c r="D5" s="37">
        <v>33.91</v>
      </c>
      <c r="E5" s="37">
        <v>0</v>
      </c>
      <c r="F5" s="37">
        <v>12.13</v>
      </c>
      <c r="G5" s="37">
        <v>0.49</v>
      </c>
      <c r="H5" s="37">
        <f>B5+C5+E5-F5</f>
        <v>32.169999999999995</v>
      </c>
    </row>
    <row r="7" ht="15">
      <c r="A7" s="34" t="s">
        <v>49</v>
      </c>
    </row>
    <row r="8" ht="15">
      <c r="A8" s="34" t="s">
        <v>50</v>
      </c>
    </row>
    <row r="9" ht="15">
      <c r="A9" s="34" t="s">
        <v>51</v>
      </c>
    </row>
    <row r="10" ht="15">
      <c r="A10" s="34" t="s">
        <v>52</v>
      </c>
    </row>
    <row r="11" ht="15">
      <c r="A11" s="34" t="s">
        <v>53</v>
      </c>
    </row>
    <row r="12" spans="3:5" ht="15">
      <c r="C12" s="38"/>
      <c r="D12" s="38"/>
      <c r="E12" s="38"/>
    </row>
    <row r="13" spans="3:5" ht="15">
      <c r="C13" s="38"/>
      <c r="D13" s="38"/>
      <c r="E13" s="38"/>
    </row>
    <row r="14" spans="3:5" ht="15">
      <c r="C14" s="38"/>
      <c r="D14" s="38"/>
      <c r="E14" s="38"/>
    </row>
    <row r="15" spans="3:5" ht="15">
      <c r="C15" s="38"/>
      <c r="D15" s="38"/>
      <c r="E15" s="38"/>
    </row>
    <row r="16" spans="3:5" ht="15">
      <c r="C16" s="38"/>
      <c r="D16" s="38"/>
      <c r="E16" s="38"/>
    </row>
    <row r="17" spans="3:5" ht="15">
      <c r="C17" s="38"/>
      <c r="D17" s="38"/>
      <c r="E17" s="38"/>
    </row>
    <row r="18" spans="3:5" ht="15">
      <c r="C18" s="38"/>
      <c r="D18" s="38"/>
      <c r="E18" s="38"/>
    </row>
    <row r="19" spans="3:5" ht="15">
      <c r="C19" s="38"/>
      <c r="D19" s="38"/>
      <c r="E19" s="38"/>
    </row>
    <row r="20" spans="3:5" ht="15">
      <c r="C20" s="38"/>
      <c r="D20" s="38"/>
      <c r="E20" s="38"/>
    </row>
    <row r="26" spans="3:5" ht="15">
      <c r="C26" s="38"/>
      <c r="D26" s="38"/>
      <c r="E26" s="38"/>
    </row>
    <row r="27" spans="3:5" ht="15">
      <c r="C27" s="38"/>
      <c r="D27" s="38"/>
      <c r="E27" s="38"/>
    </row>
    <row r="28" spans="3:5" ht="15">
      <c r="C28" s="38"/>
      <c r="D28" s="38"/>
      <c r="E28" s="38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6" t="s">
        <v>54</v>
      </c>
      <c r="B1" s="96"/>
      <c r="C1" s="96"/>
      <c r="D1" s="96"/>
      <c r="E1" s="96"/>
      <c r="F1" s="96"/>
      <c r="G1" s="96"/>
      <c r="H1" s="39"/>
    </row>
    <row r="2" spans="1:7" ht="29.25" customHeight="1" thickBot="1">
      <c r="A2" s="97"/>
      <c r="B2" s="97"/>
      <c r="C2" s="97"/>
      <c r="D2" s="97"/>
      <c r="E2" s="97"/>
      <c r="F2" s="97"/>
      <c r="G2" s="97"/>
    </row>
    <row r="3" spans="1:8" ht="13.5" thickBot="1">
      <c r="A3" s="40"/>
      <c r="B3" s="41"/>
      <c r="C3" s="42"/>
      <c r="D3" s="41"/>
      <c r="E3" s="41"/>
      <c r="F3" s="98" t="s">
        <v>55</v>
      </c>
      <c r="G3" s="99"/>
      <c r="H3" s="41"/>
    </row>
    <row r="4" spans="1:8" ht="12.75">
      <c r="A4" s="43" t="s">
        <v>56</v>
      </c>
      <c r="B4" s="44" t="s">
        <v>57</v>
      </c>
      <c r="C4" s="45" t="s">
        <v>58</v>
      </c>
      <c r="D4" s="44" t="s">
        <v>59</v>
      </c>
      <c r="E4" s="46" t="s">
        <v>60</v>
      </c>
      <c r="F4" s="46"/>
      <c r="G4" s="46"/>
      <c r="H4" s="46" t="s">
        <v>61</v>
      </c>
    </row>
    <row r="5" spans="1:8" ht="12.75">
      <c r="A5" s="43" t="s">
        <v>62</v>
      </c>
      <c r="B5" s="44"/>
      <c r="C5" s="45"/>
      <c r="D5" s="44" t="s">
        <v>63</v>
      </c>
      <c r="E5" s="44" t="s">
        <v>64</v>
      </c>
      <c r="F5" s="44" t="s">
        <v>65</v>
      </c>
      <c r="G5" s="44" t="s">
        <v>66</v>
      </c>
      <c r="H5" s="44"/>
    </row>
    <row r="6" spans="1:8" ht="12.75">
      <c r="A6" s="43"/>
      <c r="B6" s="44"/>
      <c r="C6" s="45"/>
      <c r="D6" s="44" t="s">
        <v>67</v>
      </c>
      <c r="E6" s="44"/>
      <c r="F6" s="44" t="s">
        <v>68</v>
      </c>
      <c r="G6" s="44" t="s">
        <v>69</v>
      </c>
      <c r="H6" s="47"/>
    </row>
    <row r="7" spans="1:8" ht="12.75">
      <c r="A7" s="43"/>
      <c r="B7" s="44"/>
      <c r="C7" s="45"/>
      <c r="D7" s="44"/>
      <c r="E7" s="47"/>
      <c r="F7" s="47"/>
      <c r="G7" s="44" t="s">
        <v>70</v>
      </c>
      <c r="H7" s="47"/>
    </row>
    <row r="8" spans="1:8" ht="13.5" thickBot="1">
      <c r="A8" s="48"/>
      <c r="B8" s="49"/>
      <c r="C8" s="50"/>
      <c r="D8" s="49"/>
      <c r="E8" s="49"/>
      <c r="F8" s="49"/>
      <c r="G8" s="49"/>
      <c r="H8" s="49"/>
    </row>
    <row r="9" spans="1:8" ht="12.75">
      <c r="A9" s="41"/>
      <c r="B9" s="51"/>
      <c r="C9" s="42"/>
      <c r="D9" s="41"/>
      <c r="E9" s="41"/>
      <c r="F9" s="51"/>
      <c r="G9" s="51"/>
      <c r="H9" s="51"/>
    </row>
    <row r="10" spans="1:8" ht="12.75">
      <c r="A10" s="44">
        <v>1</v>
      </c>
      <c r="B10" s="52" t="s">
        <v>71</v>
      </c>
      <c r="C10" s="43" t="s">
        <v>72</v>
      </c>
      <c r="D10" s="44" t="s">
        <v>73</v>
      </c>
      <c r="E10" s="53">
        <v>20.6</v>
      </c>
      <c r="F10" s="53">
        <f>E10*0.196</f>
        <v>4.0376</v>
      </c>
      <c r="G10" s="54">
        <f>+E10-F10</f>
        <v>16.5624</v>
      </c>
      <c r="H10" s="55"/>
    </row>
    <row r="11" spans="1:8" ht="12.75">
      <c r="A11" s="44"/>
      <c r="B11" s="52"/>
      <c r="C11" s="45" t="s">
        <v>74</v>
      </c>
      <c r="D11" s="44" t="s">
        <v>75</v>
      </c>
      <c r="E11" s="53">
        <v>90.43</v>
      </c>
      <c r="F11" s="54">
        <f>E11</f>
        <v>90.43</v>
      </c>
      <c r="G11" s="54">
        <f>+E11-F11</f>
        <v>0</v>
      </c>
      <c r="H11" s="55"/>
    </row>
    <row r="12" spans="1:8" ht="12.75">
      <c r="A12" s="44"/>
      <c r="B12" s="52"/>
      <c r="C12" s="45"/>
      <c r="D12" s="44"/>
      <c r="E12" s="56"/>
      <c r="F12" s="56"/>
      <c r="G12" s="57"/>
      <c r="H12" s="58"/>
    </row>
    <row r="13" spans="1:8" ht="12.75">
      <c r="A13" s="44"/>
      <c r="B13" s="52"/>
      <c r="C13" s="59" t="s">
        <v>76</v>
      </c>
      <c r="D13" s="60"/>
      <c r="E13" s="61">
        <f>SUM(E10:E12)</f>
        <v>111.03</v>
      </c>
      <c r="F13" s="61">
        <f>SUM(F10:F12)</f>
        <v>94.4676</v>
      </c>
      <c r="G13" s="61">
        <f>SUM(G10:G12)</f>
        <v>16.5624</v>
      </c>
      <c r="H13" s="55"/>
    </row>
    <row r="14" spans="1:8" ht="13.5" thickBot="1">
      <c r="A14" s="62"/>
      <c r="B14" s="63"/>
      <c r="C14" s="64"/>
      <c r="D14" s="65"/>
      <c r="E14" s="57"/>
      <c r="F14" s="57"/>
      <c r="G14" s="57"/>
      <c r="H14" s="58"/>
    </row>
    <row r="15" spans="1:8" ht="12.75">
      <c r="A15" s="41"/>
      <c r="B15" s="51"/>
      <c r="C15" s="66"/>
      <c r="D15" s="66"/>
      <c r="E15" s="67"/>
      <c r="F15" s="67"/>
      <c r="G15" s="67"/>
      <c r="H15" s="66"/>
    </row>
    <row r="16" spans="1:8" ht="12.75">
      <c r="A16" s="47"/>
      <c r="B16" s="68" t="s">
        <v>18</v>
      </c>
      <c r="C16" s="69"/>
      <c r="D16" s="69"/>
      <c r="E16" s="70">
        <f>E13</f>
        <v>111.03</v>
      </c>
      <c r="F16" s="70">
        <f>F13</f>
        <v>94.4676</v>
      </c>
      <c r="G16" s="70">
        <f>G13</f>
        <v>16.5624</v>
      </c>
      <c r="H16" s="70">
        <f>H13</f>
        <v>0</v>
      </c>
    </row>
    <row r="17" spans="1:8" ht="13.5" thickBot="1">
      <c r="A17" s="49"/>
      <c r="B17" s="71"/>
      <c r="C17" s="72"/>
      <c r="D17" s="72"/>
      <c r="E17" s="73"/>
      <c r="F17" s="73"/>
      <c r="G17" s="73"/>
      <c r="H17" s="73"/>
    </row>
    <row r="18" spans="1:8" ht="12.75">
      <c r="A18" s="74"/>
      <c r="B18" s="74"/>
      <c r="C18" s="75"/>
      <c r="D18" s="75"/>
      <c r="E18" s="45"/>
      <c r="F18" s="45"/>
      <c r="G18" s="45"/>
      <c r="H18" s="45"/>
    </row>
    <row r="19" spans="1:8" ht="60">
      <c r="A19" s="76" t="s">
        <v>77</v>
      </c>
      <c r="B19" s="76" t="s">
        <v>78</v>
      </c>
      <c r="C19" s="76" t="s">
        <v>79</v>
      </c>
      <c r="D19" s="76" t="s">
        <v>80</v>
      </c>
      <c r="E19" s="77" t="s">
        <v>81</v>
      </c>
      <c r="F19" s="76" t="s">
        <v>82</v>
      </c>
      <c r="G19" s="78"/>
      <c r="H19" s="45"/>
    </row>
    <row r="20" spans="1:8" ht="15">
      <c r="A20" s="79">
        <v>1</v>
      </c>
      <c r="B20" s="80">
        <v>312.60999999999876</v>
      </c>
      <c r="C20" s="80">
        <v>21673.29</v>
      </c>
      <c r="D20" s="80">
        <v>21985.9</v>
      </c>
      <c r="E20" s="80">
        <v>11100</v>
      </c>
      <c r="F20" s="80">
        <f>+B20+C20-D20</f>
        <v>0</v>
      </c>
      <c r="G20" s="81"/>
      <c r="H20" s="45"/>
    </row>
    <row r="21" spans="1:8" ht="15">
      <c r="A21" s="82"/>
      <c r="B21" s="81"/>
      <c r="C21" s="81"/>
      <c r="D21" s="81"/>
      <c r="E21" s="81"/>
      <c r="F21" s="81"/>
      <c r="G21" s="81"/>
      <c r="H21" s="45"/>
    </row>
    <row r="22" spans="1:8" ht="90">
      <c r="A22" s="76" t="s">
        <v>77</v>
      </c>
      <c r="B22" s="76" t="s">
        <v>83</v>
      </c>
      <c r="C22" s="76" t="s">
        <v>84</v>
      </c>
      <c r="D22" s="76" t="s">
        <v>85</v>
      </c>
      <c r="E22" s="76" t="s">
        <v>86</v>
      </c>
      <c r="F22" s="45"/>
      <c r="G22" s="45"/>
      <c r="H22" s="45"/>
    </row>
    <row r="23" spans="1:8" ht="15">
      <c r="A23" s="83">
        <v>1</v>
      </c>
      <c r="B23" s="84">
        <v>23500</v>
      </c>
      <c r="C23" s="84">
        <f>+D20+E20</f>
        <v>33085.9</v>
      </c>
      <c r="D23" s="84">
        <v>94470</v>
      </c>
      <c r="E23" s="84">
        <f>+B23+C23-D23</f>
        <v>-37884.1</v>
      </c>
      <c r="F23" s="45"/>
      <c r="G23" s="45"/>
      <c r="H23" s="45"/>
    </row>
    <row r="24" spans="1:8" ht="12.75">
      <c r="A24" s="74"/>
      <c r="B24" s="74"/>
      <c r="C24" s="75"/>
      <c r="D24" s="75"/>
      <c r="E24" s="45"/>
      <c r="F24" s="45"/>
      <c r="G24" s="45"/>
      <c r="H24" s="45"/>
    </row>
    <row r="25" ht="12.75">
      <c r="B25" t="s">
        <v>87</v>
      </c>
    </row>
    <row r="34" ht="12.75">
      <c r="E34" s="85"/>
    </row>
  </sheetData>
  <sheetProtection/>
  <mergeCells count="2">
    <mergeCell ref="A1:G2"/>
    <mergeCell ref="F3:G3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2011-03-25T07:37:13Z</dcterms:created>
  <dcterms:modified xsi:type="dcterms:W3CDTF">2013-06-04T13:37:44Z</dcterms:modified>
  <cp:category/>
  <cp:version/>
  <cp:contentType/>
  <cp:contentStatus/>
</cp:coreProperties>
</file>