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<sst xmlns="http://schemas.openxmlformats.org/spreadsheetml/2006/main" count="43" uniqueCount="36">
  <si>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</si>
  <si>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</si>
  <si>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</si>
  <si>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34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</si>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</sst>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0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6"/>
  <dimension ref="C1:I49"/>
  <sheetViews>
    <sheetView tabSelected="1" zoomScalePageLayoutView="0" workbookViewId="0" topLeftCell="C12">
      <selection activeCell="C48" sqref="C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8" customWidth="1"/>
    <col min="4" max="4" width="14.375" style="38" customWidth="1"/>
    <col min="5" max="5" width="11.875" style="38" customWidth="1"/>
    <col min="6" max="6" width="13.25390625" style="38" customWidth="1"/>
    <col min="7" max="7" width="11.875" style="38" customWidth="1"/>
    <col min="8" max="8" width="14.375" style="38" customWidth="1"/>
    <col min="9" max="9" width="33.375" style="3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50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681.5300000000134</v>
      </c>
      <c r="E27" s="20">
        <v>51090.12</v>
      </c>
      <c r="F27" s="20">
        <v>48452.92</v>
      </c>
      <c r="G27" s="20">
        <f>E27</f>
        <v>51090.12</v>
      </c>
      <c r="H27" s="20">
        <f>+D27+E27-F27</f>
        <v>3318.7300000000178</v>
      </c>
      <c r="I27" s="21" t="s">
        <v>13</v>
      </c>
    </row>
    <row r="28" spans="3:9" ht="13.5" customHeight="1" thickBot="1">
      <c r="C28" s="18" t="s">
        <v>14</v>
      </c>
      <c r="D28" s="19">
        <v>0</v>
      </c>
      <c r="E28" s="22">
        <f>+11052.78-1465.98</f>
        <v>9586.800000000001</v>
      </c>
      <c r="F28" s="22">
        <v>8997.95</v>
      </c>
      <c r="G28" s="20">
        <f>E28</f>
        <v>9586.800000000001</v>
      </c>
      <c r="H28" s="20">
        <f>+D28+E28-F28</f>
        <v>588.8500000000004</v>
      </c>
      <c r="I28" s="23"/>
    </row>
    <row r="29" spans="3:9" ht="13.5" customHeight="1" thickBot="1">
      <c r="C29" s="18" t="s">
        <v>15</v>
      </c>
      <c r="D29" s="19">
        <v>27.48999999999978</v>
      </c>
      <c r="E29" s="22">
        <f>332.64-24.95+4088.24-170.48</f>
        <v>4225.45</v>
      </c>
      <c r="F29" s="22">
        <f>3626.24+335.18</f>
        <v>3961.4199999999996</v>
      </c>
      <c r="G29" s="20">
        <v>4223</v>
      </c>
      <c r="H29" s="20">
        <f>+D29+E29-F29</f>
        <v>291.52</v>
      </c>
      <c r="I29" s="23"/>
    </row>
    <row r="30" spans="3:9" ht="13.5" customHeight="1" thickBot="1">
      <c r="C30" s="18" t="s">
        <v>16</v>
      </c>
      <c r="D30" s="19">
        <v>9.66000000000031</v>
      </c>
      <c r="E30" s="22">
        <f>1521.93-605.79+1434.46-59.86+116.8-8.76</f>
        <v>2398.78</v>
      </c>
      <c r="F30" s="22">
        <f>117.7+1272.46+835.09</f>
        <v>2225.25</v>
      </c>
      <c r="G30" s="20">
        <v>2020.74</v>
      </c>
      <c r="H30" s="20">
        <f>+D30+E30-F30</f>
        <v>183.1900000000005</v>
      </c>
      <c r="I30" s="23"/>
    </row>
    <row r="31" spans="3:9" ht="13.5" customHeight="1" thickBot="1">
      <c r="C31" s="18" t="s">
        <v>17</v>
      </c>
      <c r="D31" s="19">
        <v>0</v>
      </c>
      <c r="E31" s="22">
        <v>23.18</v>
      </c>
      <c r="F31" s="22">
        <v>23.18</v>
      </c>
      <c r="G31" s="20">
        <f>E31</f>
        <v>23.18</v>
      </c>
      <c r="H31" s="20">
        <f>+D31+E31-F31</f>
        <v>0</v>
      </c>
      <c r="I31" s="24"/>
    </row>
    <row r="32" spans="3:9" ht="13.5" customHeight="1" thickBot="1">
      <c r="C32" s="18" t="s">
        <v>18</v>
      </c>
      <c r="D32" s="25">
        <f>SUM(D27:D31)</f>
        <v>718.6800000000135</v>
      </c>
      <c r="E32" s="25">
        <f>SUM(E27:E31)</f>
        <v>67324.33</v>
      </c>
      <c r="F32" s="25">
        <f>SUM(F27:F31)</f>
        <v>63660.719999999994</v>
      </c>
      <c r="G32" s="25">
        <f>SUM(G27:G31)</f>
        <v>66943.84</v>
      </c>
      <c r="H32" s="25">
        <f>SUM(H27:H31)</f>
        <v>4382.290000000019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6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7" t="s">
        <v>20</v>
      </c>
    </row>
    <row r="35" spans="3:9" ht="33" customHeight="1" thickBot="1">
      <c r="C35" s="12" t="s">
        <v>21</v>
      </c>
      <c r="D35" s="28">
        <v>85.44999999999982</v>
      </c>
      <c r="E35" s="29">
        <v>6888.12</v>
      </c>
      <c r="F35" s="29">
        <v>6515.68</v>
      </c>
      <c r="G35" s="29">
        <f>E35</f>
        <v>6888.12</v>
      </c>
      <c r="H35" s="29">
        <f aca="true" t="shared" si="0" ref="H35:H41">+D35+E35-F35</f>
        <v>457.8899999999994</v>
      </c>
      <c r="I35" s="30" t="s">
        <v>22</v>
      </c>
    </row>
    <row r="36" spans="3:9" ht="14.25" customHeight="1" hidden="1" thickBot="1">
      <c r="C36" s="18" t="s">
        <v>23</v>
      </c>
      <c r="D36" s="19">
        <v>0</v>
      </c>
      <c r="E36" s="20"/>
      <c r="F36" s="20"/>
      <c r="G36" s="29">
        <f aca="true" t="shared" si="1" ref="G36:G41">E36</f>
        <v>0</v>
      </c>
      <c r="H36" s="29">
        <f t="shared" si="0"/>
        <v>0</v>
      </c>
      <c r="I36" s="31"/>
    </row>
    <row r="37" spans="3:9" ht="13.5" customHeight="1" hidden="1" thickBot="1">
      <c r="C37" s="26" t="s">
        <v>24</v>
      </c>
      <c r="D37" s="32">
        <v>0</v>
      </c>
      <c r="E37" s="20"/>
      <c r="F37" s="20"/>
      <c r="G37" s="29">
        <f t="shared" si="1"/>
        <v>0</v>
      </c>
      <c r="H37" s="29">
        <f t="shared" si="0"/>
        <v>0</v>
      </c>
      <c r="I37" s="31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29">
        <f t="shared" si="1"/>
        <v>0</v>
      </c>
      <c r="H38" s="29">
        <f t="shared" si="0"/>
        <v>0</v>
      </c>
      <c r="I38" s="33" t="s">
        <v>26</v>
      </c>
    </row>
    <row r="39" spans="3:9" ht="13.5" customHeight="1" thickBot="1">
      <c r="C39" s="18" t="s">
        <v>27</v>
      </c>
      <c r="D39" s="19">
        <v>69.08999999999924</v>
      </c>
      <c r="E39" s="20">
        <f>431.62+4747.82</f>
        <v>5179.44</v>
      </c>
      <c r="F39" s="20">
        <f>4411.37+500.71</f>
        <v>4912.08</v>
      </c>
      <c r="G39" s="29">
        <v>6858.13</v>
      </c>
      <c r="H39" s="29">
        <f t="shared" si="0"/>
        <v>336.4499999999989</v>
      </c>
      <c r="I39" s="33" t="s">
        <v>28</v>
      </c>
    </row>
    <row r="40" spans="3:9" ht="13.5" customHeight="1" hidden="1" thickBot="1">
      <c r="C40" s="18" t="s">
        <v>29</v>
      </c>
      <c r="D40" s="31">
        <v>0</v>
      </c>
      <c r="E40" s="22"/>
      <c r="F40" s="22"/>
      <c r="G40" s="29">
        <f t="shared" si="1"/>
        <v>0</v>
      </c>
      <c r="H40" s="29">
        <f t="shared" si="0"/>
        <v>0</v>
      </c>
      <c r="I40" s="34" t="s">
        <v>30</v>
      </c>
    </row>
    <row r="41" spans="3:9" ht="13.5" customHeight="1" thickBot="1">
      <c r="C41" s="26" t="s">
        <v>31</v>
      </c>
      <c r="D41" s="22">
        <v>26.190000000000055</v>
      </c>
      <c r="E41" s="22">
        <v>2382.75</v>
      </c>
      <c r="F41" s="22">
        <v>2251.85</v>
      </c>
      <c r="G41" s="29">
        <f t="shared" si="1"/>
        <v>2382.75</v>
      </c>
      <c r="H41" s="29">
        <f t="shared" si="0"/>
        <v>157.09000000000015</v>
      </c>
      <c r="I41" s="33"/>
    </row>
    <row r="42" spans="3:9" ht="13.5" customHeight="1" hidden="1" thickBot="1">
      <c r="C42" s="18" t="s">
        <v>32</v>
      </c>
      <c r="D42" s="31"/>
      <c r="E42" s="22"/>
      <c r="F42" s="22"/>
      <c r="G42" s="29">
        <f>+E42</f>
        <v>0</v>
      </c>
      <c r="H42" s="22"/>
      <c r="I42" s="34" t="s">
        <v>33</v>
      </c>
    </row>
    <row r="43" spans="3:9" s="35" customFormat="1" ht="13.5" customHeight="1" thickBot="1">
      <c r="C43" s="18" t="s">
        <v>18</v>
      </c>
      <c r="D43" s="25">
        <f>SUM(D35:D42)</f>
        <v>180.7299999999991</v>
      </c>
      <c r="E43" s="25">
        <f>SUM(E35:E42)</f>
        <v>14450.31</v>
      </c>
      <c r="F43" s="25">
        <f>SUM(F35:F42)</f>
        <v>13679.61</v>
      </c>
      <c r="G43" s="25">
        <f>SUM(G35:G42)</f>
        <v>16129</v>
      </c>
      <c r="H43" s="25">
        <f>SUM(H35:H42)</f>
        <v>951.4299999999985</v>
      </c>
      <c r="I43" s="31"/>
    </row>
    <row r="44" spans="3:8" ht="19.5" customHeight="1">
      <c r="C44" s="36" t="s">
        <v>34</v>
      </c>
      <c r="D44" s="36"/>
      <c r="E44" s="36"/>
      <c r="F44" s="36"/>
      <c r="G44" s="36"/>
      <c r="H44" s="37">
        <f>+H32+H43</f>
        <v>5333.7200000000175</v>
      </c>
    </row>
    <row r="45" spans="3:4" ht="15">
      <c r="C45" s="39" t="s">
        <v>35</v>
      </c>
      <c r="D45" s="39"/>
    </row>
    <row r="46" spans="3:8" ht="26.25" customHeight="1">
      <c r="C46" s="2"/>
      <c r="D46" s="40"/>
      <c r="E46" s="40"/>
      <c r="F46" s="40"/>
      <c r="G46" s="40"/>
      <c r="H46" s="40"/>
    </row>
    <row r="47" spans="3:6" ht="15" customHeight="1" hidden="1">
      <c r="C47" s="39"/>
      <c r="D47" s="41"/>
      <c r="E47" s="41"/>
      <c r="F47" s="41"/>
    </row>
    <row r="48" spans="5:8" ht="12.75" customHeight="1">
      <c r="E48" s="42"/>
      <c r="F48" s="42"/>
      <c r="H48" s="42"/>
    </row>
    <row r="49" spans="4:8" ht="12.75">
      <c r="D49" s="42"/>
      <c r="E49" s="42"/>
      <c r="F49" s="42"/>
      <c r="G49" s="42"/>
      <c r="H49" s="42"/>
    </row>
  </sheetData>
  <sheetProtection/>
  <mergeCells count="7">
    <mergeCell ref="C33:I33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2016-03-31T18:32:33Z</dcterms:created>
  <dcterms:modified xsi:type="dcterms:W3CDTF">2016-03-31T18:32:53Z</dcterms:modified>
  <cp:category/>
  <cp:version/>
  <cp:contentType/>
  <cp:contentStatus/>
</cp:coreProperties>
</file>