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<sst xmlns="http://schemas.openxmlformats.org/spreadsheetml/2006/main" count="113" uniqueCount="104">
  <si>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</si>
  <si>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</si>
  <si>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</si>
  <si>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13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</si>
  <si>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</si>
  <si>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</si>
  <si>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</si>
  <si>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</si>
  <si>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</si>
  <si>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</si>
  <si>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</si>
  <si>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</si>
  <si>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</si>
  <si>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</si>
  <si>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</si>
  <si>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</si>
  <si>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</si>
  <si>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</si>
  <si>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</si>
  <si>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</si>
  <si>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</si>
  <si>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</si>
  <si>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Н/2008-20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</si>
  <si>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</si>
  <si>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</si>
  <si>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</si>
  <si>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</si>
  <si>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</si>
  <si>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</si>
  <si>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</si>
  <si>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</si>
  <si>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</si>
  <si>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</si>
  <si>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</si>
  <si>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Повышающий коэффициент</t>
  </si>
  <si>
    <t>страхование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</si>
  <si>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</si>
  <si>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</si>
  <si>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6300.00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</si>
  <si>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</si>
  <si>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</si>
  <si>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</si>
  <si>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</si>
  <si>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</si>
  <si>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</si>
  <si>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13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</si>
  <si>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</si>
  <si>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</si>
  <si>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</si>
  <si>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</si>
  <si>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</si>
  <si>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</si>
  <si>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</si>
  <si>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</si>
  <si>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</si>
  <si>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</si>
  <si>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206</t>
    </r>
    <r>
      <rPr>
        <b/>
        <sz val="11"/>
        <color indexed="8"/>
        <rFont val="Calibri"/>
        <family val="2"/>
      </rPr>
      <t xml:space="preserve">,77 </t>
    </r>
    <r>
      <rPr>
        <sz val="10"/>
        <rFont val="Arial Cyr"/>
        <family val="0"/>
      </rPr>
      <t>тыс.рублей, в том числе:</t>
    </r>
  </si>
  <si>
    <t>ремонт лифтового оборудования - 186,85 т.р.</t>
  </si>
  <si>
    <t>ремонт систем ХВС и ГВС - 1,41 т.р.</t>
  </si>
  <si>
    <t>ремонт канализации - 1,55 т.р.</t>
  </si>
  <si>
    <t>ремонт кровли - 0,20 т.р.</t>
  </si>
  <si>
    <t>смена стекол - 0,27 т.р.</t>
  </si>
  <si>
    <t>аварийное обслуживание - 4,69 т.р.</t>
  </si>
  <si>
    <t>монтаж подвальных решеток - 0,04 т.р.</t>
  </si>
  <si>
    <t>ремонт покрытий тротуара - 1,06 т.р.</t>
  </si>
  <si>
    <t>изготовление и монтаж дверей на тех. этаже - 3,07 т.р.</t>
  </si>
  <si>
    <t>установка стенда информации - 0,14 т.р.</t>
  </si>
  <si>
    <t>прочее - 1,57 т.р.</t>
  </si>
  <si>
    <t>окрашивание входных дверей и дверей в МК - 5,34 т.р.</t>
  </si>
  <si>
    <t>работы по электрике - 0,58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</si>
  <si>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Молодцова, д. 13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</si>
  <si>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</si>
  <si>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</si>
  <si>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</si>
  <si>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</si>
  <si>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</si>
  <si>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</si>
  <si>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</si>
  <si>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</si>
  <si>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</si>
  <si>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</si>
  <si>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</si>
  <si>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</si>
  <si>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</si>
  <si>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</si>
  <si>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</si>
  <si>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</si>
  <si>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д.13</t>
  </si>
  <si>
    <t>замена стояков ГВС и ХВС</t>
  </si>
  <si>
    <t>690 м.п.</t>
  </si>
  <si>
    <t>замена подающей и обратной магистрали ГВС</t>
  </si>
  <si>
    <t>264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</si>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</sst>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4" fontId="25" fillId="0" borderId="17" xfId="0" applyNumberFormat="1" applyFont="1" applyFill="1" applyBorder="1" applyAlignment="1">
      <alignment horizontal="right" vertical="top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4" xfId="0" applyNumberFormat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4" xfId="0" applyFont="1" applyBorder="1" applyAlignment="1">
      <alignment/>
    </xf>
    <xf numFmtId="0" fontId="34" fillId="0" borderId="24" xfId="0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3"/>
  <sheetViews>
    <sheetView tabSelected="1" workbookViewId="0" topLeftCell="C13">
      <selection activeCell="C55" sqref="C5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9" customWidth="1"/>
    <col min="4" max="4" width="14.375" style="49" customWidth="1"/>
    <col min="5" max="5" width="11.875" style="49" customWidth="1"/>
    <col min="6" max="6" width="13.25390625" style="49" customWidth="1"/>
    <col min="7" max="7" width="11.875" style="49" customWidth="1"/>
    <col min="8" max="8" width="14.375" style="49" customWidth="1"/>
    <col min="9" max="9" width="33.375" style="49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8.2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679867.23</v>
      </c>
      <c r="E28" s="20">
        <v>3839236.1</v>
      </c>
      <c r="F28" s="20">
        <v>4122408.62</v>
      </c>
      <c r="G28" s="20">
        <v>3691669.37</v>
      </c>
      <c r="H28" s="20">
        <f>+D28+E28-F28</f>
        <v>396694.70999999996</v>
      </c>
      <c r="I28" s="21" t="s">
        <v>13</v>
      </c>
    </row>
    <row r="29" spans="3:9" ht="13.5" customHeight="1" thickBot="1">
      <c r="C29" s="18" t="s">
        <v>14</v>
      </c>
      <c r="D29" s="19">
        <v>261682.08</v>
      </c>
      <c r="E29" s="22">
        <v>1192054.1</v>
      </c>
      <c r="F29" s="22">
        <v>1251104.93</v>
      </c>
      <c r="G29" s="20">
        <v>1243914.52</v>
      </c>
      <c r="H29" s="20">
        <f>+D29+E29-F29</f>
        <v>202631.25000000023</v>
      </c>
      <c r="I29" s="23"/>
    </row>
    <row r="30" spans="3:9" ht="13.5" customHeight="1" thickBot="1">
      <c r="C30" s="18" t="s">
        <v>15</v>
      </c>
      <c r="D30" s="19">
        <v>149297.85</v>
      </c>
      <c r="E30" s="22">
        <v>794835.06</v>
      </c>
      <c r="F30" s="22">
        <v>828809.35</v>
      </c>
      <c r="G30" s="20">
        <v>812179.25</v>
      </c>
      <c r="H30" s="20">
        <f>+D30+E30-F30</f>
        <v>115323.56000000006</v>
      </c>
      <c r="I30" s="23"/>
    </row>
    <row r="31" spans="3:9" ht="13.5" customHeight="1" thickBot="1">
      <c r="C31" s="18" t="s">
        <v>16</v>
      </c>
      <c r="D31" s="19">
        <v>87798.73000000016</v>
      </c>
      <c r="E31" s="22">
        <v>480147.09</v>
      </c>
      <c r="F31" s="22">
        <v>498742.66</v>
      </c>
      <c r="G31" s="20">
        <v>380160.75</v>
      </c>
      <c r="H31" s="20">
        <f>+D31+E31-F31</f>
        <v>69203.1600000002</v>
      </c>
      <c r="I31" s="23"/>
    </row>
    <row r="32" spans="3:9" ht="13.5" customHeight="1" thickBot="1">
      <c r="C32" s="18" t="s">
        <v>17</v>
      </c>
      <c r="D32" s="19">
        <v>-274.01000000000204</v>
      </c>
      <c r="E32" s="22">
        <v>11040.15</v>
      </c>
      <c r="F32" s="22">
        <v>12066.04</v>
      </c>
      <c r="G32" s="20">
        <f>E32</f>
        <v>11040.15</v>
      </c>
      <c r="H32" s="20">
        <f>+D32+E32-F32</f>
        <v>-1299.9000000000033</v>
      </c>
      <c r="I32" s="24"/>
    </row>
    <row r="33" spans="3:9" ht="13.5" customHeight="1" thickBot="1">
      <c r="C33" s="18" t="s">
        <v>18</v>
      </c>
      <c r="D33" s="25">
        <f>SUM(D28:D32)</f>
        <v>1178371.8800000001</v>
      </c>
      <c r="E33" s="25">
        <f>SUM(E28:E32)</f>
        <v>6317312.5</v>
      </c>
      <c r="F33" s="25">
        <f>SUM(F28:F32)</f>
        <v>6713131.6</v>
      </c>
      <c r="G33" s="25">
        <f>SUM(G28:G32)</f>
        <v>6138964.040000001</v>
      </c>
      <c r="H33" s="25">
        <f>SUM(H28:H32)</f>
        <v>782552.7800000004</v>
      </c>
      <c r="I33" s="26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7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8" t="s">
        <v>20</v>
      </c>
    </row>
    <row r="36" spans="3:9" ht="13.5" customHeight="1" thickBot="1">
      <c r="C36" s="12" t="s">
        <v>21</v>
      </c>
      <c r="D36" s="29">
        <v>211250.05</v>
      </c>
      <c r="E36" s="30">
        <f>2357556.28-2288+6033.74+875.07+2773.52+793.81</f>
        <v>2365744.42</v>
      </c>
      <c r="F36" s="30">
        <f>783.72+2738.3+871.15+6006.7+2360214.77</f>
        <v>2370614.64</v>
      </c>
      <c r="G36" s="20">
        <f>E36</f>
        <v>2365744.42</v>
      </c>
      <c r="H36" s="30">
        <f aca="true" t="shared" si="0" ref="H36:H45">+D36+E36-F36</f>
        <v>206379.8299999996</v>
      </c>
      <c r="I36" s="31" t="s">
        <v>22</v>
      </c>
    </row>
    <row r="37" spans="3:10" ht="14.25" customHeight="1" thickBot="1">
      <c r="C37" s="18" t="s">
        <v>23</v>
      </c>
      <c r="D37" s="19">
        <v>48988.72999999975</v>
      </c>
      <c r="E37" s="20">
        <v>463114.67</v>
      </c>
      <c r="F37" s="20">
        <v>468337.1</v>
      </c>
      <c r="G37" s="20">
        <v>206771.75</v>
      </c>
      <c r="H37" s="30">
        <f t="shared" si="0"/>
        <v>43766.299999999756</v>
      </c>
      <c r="I37" s="32"/>
      <c r="J37" s="33"/>
    </row>
    <row r="38" spans="3:9" ht="13.5" customHeight="1" thickBot="1">
      <c r="C38" s="27" t="s">
        <v>24</v>
      </c>
      <c r="D38" s="34">
        <v>25418.32</v>
      </c>
      <c r="E38" s="20">
        <v>0</v>
      </c>
      <c r="F38" s="20">
        <v>11654.92</v>
      </c>
      <c r="G38" s="20"/>
      <c r="H38" s="30">
        <f t="shared" si="0"/>
        <v>13763.4</v>
      </c>
      <c r="I38" s="35"/>
    </row>
    <row r="39" spans="3:9" ht="12.75" customHeight="1" thickBot="1">
      <c r="C39" s="18" t="s">
        <v>25</v>
      </c>
      <c r="D39" s="19">
        <v>31097.24</v>
      </c>
      <c r="E39" s="20">
        <v>329297.63</v>
      </c>
      <c r="F39" s="20">
        <v>334414.73</v>
      </c>
      <c r="G39" s="20">
        <f aca="true" t="shared" si="1" ref="G39:G45">E39</f>
        <v>329297.63</v>
      </c>
      <c r="H39" s="30">
        <f t="shared" si="0"/>
        <v>25980.140000000014</v>
      </c>
      <c r="I39" s="35" t="s">
        <v>26</v>
      </c>
    </row>
    <row r="40" spans="3:9" ht="13.5" customHeight="1" thickBot="1">
      <c r="C40" s="18" t="s">
        <v>27</v>
      </c>
      <c r="D40" s="19">
        <v>49106.82</v>
      </c>
      <c r="E40" s="20">
        <v>503824.52</v>
      </c>
      <c r="F40" s="36">
        <v>509578.89</v>
      </c>
      <c r="G40" s="20">
        <v>497816.01</v>
      </c>
      <c r="H40" s="30">
        <f t="shared" si="0"/>
        <v>43352.44999999995</v>
      </c>
      <c r="I40" s="37" t="s">
        <v>28</v>
      </c>
    </row>
    <row r="41" spans="3:9" ht="13.5" customHeight="1" thickBot="1">
      <c r="C41" s="18" t="s">
        <v>29</v>
      </c>
      <c r="D41" s="19">
        <v>2387.13</v>
      </c>
      <c r="E41" s="22">
        <v>23893.06</v>
      </c>
      <c r="F41" s="22">
        <v>24317.76</v>
      </c>
      <c r="G41" s="20">
        <f t="shared" si="1"/>
        <v>23893.06</v>
      </c>
      <c r="H41" s="30">
        <f t="shared" si="0"/>
        <v>1962.430000000004</v>
      </c>
      <c r="I41" s="37" t="s">
        <v>30</v>
      </c>
    </row>
    <row r="42" spans="3:9" ht="13.5" customHeight="1" thickBot="1">
      <c r="C42" s="27" t="s">
        <v>31</v>
      </c>
      <c r="D42" s="19">
        <v>46685.99</v>
      </c>
      <c r="E42" s="22">
        <v>306898.13</v>
      </c>
      <c r="F42" s="22">
        <v>320498.14</v>
      </c>
      <c r="G42" s="20">
        <f t="shared" si="1"/>
        <v>306898.13</v>
      </c>
      <c r="H42" s="30">
        <f t="shared" si="0"/>
        <v>33085.97999999998</v>
      </c>
      <c r="I42" s="35"/>
    </row>
    <row r="43" spans="3:9" ht="13.5" customHeight="1" thickBot="1">
      <c r="C43" s="18" t="s">
        <v>32</v>
      </c>
      <c r="D43" s="38">
        <v>11014.88</v>
      </c>
      <c r="E43" s="22">
        <v>116445.21</v>
      </c>
      <c r="F43" s="22">
        <v>117973.82</v>
      </c>
      <c r="G43" s="20">
        <f t="shared" si="1"/>
        <v>116445.21</v>
      </c>
      <c r="H43" s="30">
        <f t="shared" si="0"/>
        <v>9486.270000000004</v>
      </c>
      <c r="I43" s="37" t="s">
        <v>33</v>
      </c>
    </row>
    <row r="44" spans="3:9" ht="13.5" customHeight="1" thickBot="1">
      <c r="C44" s="27" t="s">
        <v>34</v>
      </c>
      <c r="D44" s="38">
        <v>0</v>
      </c>
      <c r="E44" s="22">
        <v>26042.7</v>
      </c>
      <c r="F44" s="22">
        <v>15478.32</v>
      </c>
      <c r="G44" s="20"/>
      <c r="H44" s="30">
        <f t="shared" si="0"/>
        <v>10564.380000000001</v>
      </c>
      <c r="I44" s="37"/>
    </row>
    <row r="45" spans="3:9" ht="13.5" customHeight="1" thickBot="1">
      <c r="C45" s="18" t="s">
        <v>35</v>
      </c>
      <c r="D45" s="19">
        <v>0</v>
      </c>
      <c r="E45" s="22">
        <v>1430</v>
      </c>
      <c r="F45" s="22">
        <v>1430</v>
      </c>
      <c r="G45" s="20">
        <f t="shared" si="1"/>
        <v>1430</v>
      </c>
      <c r="H45" s="30">
        <f t="shared" si="0"/>
        <v>0</v>
      </c>
      <c r="I45" s="37"/>
    </row>
    <row r="46" spans="3:9" s="40" customFormat="1" ht="13.5" customHeight="1" thickBot="1">
      <c r="C46" s="18" t="s">
        <v>18</v>
      </c>
      <c r="D46" s="25">
        <f>SUM(D36:D45)</f>
        <v>425949.15999999974</v>
      </c>
      <c r="E46" s="25">
        <f>SUM(E36:E45)</f>
        <v>4136690.34</v>
      </c>
      <c r="F46" s="25">
        <f>SUM(F36:F45)</f>
        <v>4174298.32</v>
      </c>
      <c r="G46" s="25">
        <f>SUM(G36:G45)</f>
        <v>3848296.2099999995</v>
      </c>
      <c r="H46" s="25">
        <f>SUM(H36:H45)</f>
        <v>388341.17999999935</v>
      </c>
      <c r="I46" s="39"/>
    </row>
    <row r="47" spans="3:9" ht="13.5" customHeight="1" thickBot="1">
      <c r="C47" s="41" t="s">
        <v>36</v>
      </c>
      <c r="D47" s="41"/>
      <c r="E47" s="41"/>
      <c r="F47" s="41"/>
      <c r="G47" s="41"/>
      <c r="H47" s="41"/>
      <c r="I47" s="41"/>
    </row>
    <row r="48" spans="3:9" ht="30" customHeight="1" thickBot="1">
      <c r="C48" s="42" t="s">
        <v>37</v>
      </c>
      <c r="D48" s="43" t="s">
        <v>38</v>
      </c>
      <c r="E48" s="44"/>
      <c r="F48" s="44"/>
      <c r="G48" s="44"/>
      <c r="H48" s="45"/>
      <c r="I48" s="46" t="s">
        <v>39</v>
      </c>
    </row>
    <row r="49" spans="3:8" ht="21.75" customHeight="1">
      <c r="C49" s="47" t="s">
        <v>40</v>
      </c>
      <c r="D49" s="47"/>
      <c r="E49" s="47"/>
      <c r="F49" s="47"/>
      <c r="G49" s="47"/>
      <c r="H49" s="48">
        <f>+H33+H46</f>
        <v>1170893.9599999997</v>
      </c>
    </row>
    <row r="50" spans="3:4" ht="14.25" customHeight="1" hidden="1">
      <c r="C50" s="50" t="s">
        <v>41</v>
      </c>
      <c r="D50" s="50"/>
    </row>
    <row r="51" ht="12.75" customHeight="1">
      <c r="C51" s="51" t="s">
        <v>42</v>
      </c>
    </row>
    <row r="52" spans="5:6" ht="12.75">
      <c r="E52" s="52"/>
      <c r="F52" s="52"/>
    </row>
    <row r="53" spans="4:8" ht="12.75">
      <c r="D53" s="52"/>
      <c r="E53" s="52"/>
      <c r="F53" s="52"/>
      <c r="G53" s="52"/>
      <c r="H53" s="52"/>
    </row>
  </sheetData>
  <sheetProtection/>
  <mergeCells count="10">
    <mergeCell ref="C34:I34"/>
    <mergeCell ref="I36:I37"/>
    <mergeCell ref="C47:I47"/>
    <mergeCell ref="D48:H48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2"/>
  <sheetViews>
    <sheetView zoomScaleSheetLayoutView="120" zoomScalePageLayoutView="0" workbookViewId="0" topLeftCell="A11">
      <selection activeCell="A32" sqref="A32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4.75390625" style="54" customWidth="1"/>
    <col min="10" max="16384" width="9.125" style="54" customWidth="1"/>
  </cols>
  <sheetData>
    <row r="13" spans="1:9" ht="15">
      <c r="A13" s="53" t="s">
        <v>43</v>
      </c>
      <c r="B13" s="53"/>
      <c r="C13" s="53"/>
      <c r="D13" s="53"/>
      <c r="E13" s="53"/>
      <c r="F13" s="53"/>
      <c r="G13" s="53"/>
      <c r="H13" s="53"/>
      <c r="I13" s="53"/>
    </row>
    <row r="14" spans="1:9" ht="15">
      <c r="A14" s="53" t="s">
        <v>44</v>
      </c>
      <c r="B14" s="53"/>
      <c r="C14" s="53"/>
      <c r="D14" s="53"/>
      <c r="E14" s="53"/>
      <c r="F14" s="53"/>
      <c r="G14" s="53"/>
      <c r="H14" s="53"/>
      <c r="I14" s="53"/>
    </row>
    <row r="15" spans="1:9" ht="15">
      <c r="A15" s="53" t="s">
        <v>45</v>
      </c>
      <c r="B15" s="53"/>
      <c r="C15" s="53"/>
      <c r="D15" s="53"/>
      <c r="E15" s="53"/>
      <c r="F15" s="53"/>
      <c r="G15" s="53"/>
      <c r="H15" s="53"/>
      <c r="I15" s="53"/>
    </row>
    <row r="16" spans="1:9" ht="60">
      <c r="A16" s="55" t="s">
        <v>46</v>
      </c>
      <c r="B16" s="55" t="s">
        <v>47</v>
      </c>
      <c r="C16" s="55" t="s">
        <v>48</v>
      </c>
      <c r="D16" s="55" t="s">
        <v>49</v>
      </c>
      <c r="E16" s="55" t="s">
        <v>50</v>
      </c>
      <c r="F16" s="56" t="s">
        <v>51</v>
      </c>
      <c r="G16" s="56" t="s">
        <v>52</v>
      </c>
      <c r="H16" s="55" t="s">
        <v>53</v>
      </c>
      <c r="I16" s="55" t="s">
        <v>54</v>
      </c>
    </row>
    <row r="17" spans="1:9" ht="15">
      <c r="A17" s="57" t="s">
        <v>55</v>
      </c>
      <c r="B17" s="58">
        <v>3.33922</v>
      </c>
      <c r="C17" s="58"/>
      <c r="D17" s="58">
        <v>463.11467</v>
      </c>
      <c r="E17" s="58">
        <v>468.3371</v>
      </c>
      <c r="F17" s="58">
        <f>10.62</f>
        <v>10.62</v>
      </c>
      <c r="G17" s="58">
        <v>206.77175</v>
      </c>
      <c r="H17" s="58">
        <v>43.7663</v>
      </c>
      <c r="I17" s="58">
        <f>B17+D17+F17-G17</f>
        <v>270.30214</v>
      </c>
    </row>
    <row r="19" ht="15">
      <c r="A19" s="54" t="s">
        <v>56</v>
      </c>
    </row>
    <row r="20" ht="15">
      <c r="A20" s="54" t="s">
        <v>57</v>
      </c>
    </row>
    <row r="21" ht="15">
      <c r="A21" s="54" t="s">
        <v>58</v>
      </c>
    </row>
    <row r="22" ht="15">
      <c r="A22" s="54" t="s">
        <v>59</v>
      </c>
    </row>
    <row r="23" ht="15">
      <c r="A23" s="54" t="s">
        <v>60</v>
      </c>
    </row>
    <row r="24" ht="15">
      <c r="A24" s="54" t="s">
        <v>61</v>
      </c>
    </row>
    <row r="25" ht="15">
      <c r="A25" s="54" t="s">
        <v>62</v>
      </c>
    </row>
    <row r="26" ht="15">
      <c r="A26" s="54" t="s">
        <v>63</v>
      </c>
    </row>
    <row r="27" ht="15">
      <c r="A27" s="54" t="s">
        <v>64</v>
      </c>
    </row>
    <row r="28" ht="15">
      <c r="A28" s="54" t="s">
        <v>65</v>
      </c>
    </row>
    <row r="29" ht="15">
      <c r="A29" s="54" t="s">
        <v>66</v>
      </c>
    </row>
    <row r="30" ht="15">
      <c r="A30" s="54" t="s">
        <v>67</v>
      </c>
    </row>
    <row r="31" ht="15">
      <c r="A31" s="54" t="s">
        <v>68</v>
      </c>
    </row>
    <row r="32" ht="15">
      <c r="A32" s="54" t="s">
        <v>69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23.75390625" style="0" customWidth="1"/>
    <col min="3" max="3" width="40.25390625" style="0" customWidth="1"/>
    <col min="4" max="4" width="19.25390625" style="0" customWidth="1"/>
    <col min="5" max="5" width="24.25390625" style="0" customWidth="1"/>
    <col min="6" max="6" width="22.75390625" style="0" customWidth="1"/>
    <col min="7" max="7" width="13.375" style="0" customWidth="1"/>
    <col min="8" max="8" width="20.625" style="0" hidden="1" customWidth="1"/>
  </cols>
  <sheetData>
    <row r="1" spans="1:8" ht="30.75" customHeight="1">
      <c r="A1" s="59" t="s">
        <v>70</v>
      </c>
      <c r="B1" s="59"/>
      <c r="C1" s="59"/>
      <c r="D1" s="59"/>
      <c r="E1" s="59"/>
      <c r="F1" s="59"/>
      <c r="G1" s="59"/>
      <c r="H1" s="60"/>
    </row>
    <row r="2" spans="1:7" ht="29.25" customHeight="1" thickBot="1">
      <c r="A2" s="61"/>
      <c r="B2" s="61"/>
      <c r="C2" s="61"/>
      <c r="D2" s="61"/>
      <c r="E2" s="61"/>
      <c r="F2" s="61"/>
      <c r="G2" s="61"/>
    </row>
    <row r="3" spans="1:8" ht="13.5" hidden="1" thickBot="1">
      <c r="A3" s="62"/>
      <c r="B3" s="63"/>
      <c r="C3" s="64"/>
      <c r="D3" s="63"/>
      <c r="E3" s="65"/>
      <c r="F3" s="66" t="s">
        <v>71</v>
      </c>
      <c r="G3" s="67"/>
      <c r="H3" s="63"/>
    </row>
    <row r="4" spans="1:8" ht="12.75" hidden="1">
      <c r="A4" s="68" t="s">
        <v>72</v>
      </c>
      <c r="B4" s="69" t="s">
        <v>73</v>
      </c>
      <c r="C4" s="70" t="s">
        <v>74</v>
      </c>
      <c r="D4" s="69" t="s">
        <v>75</v>
      </c>
      <c r="E4" s="71" t="s">
        <v>76</v>
      </c>
      <c r="F4" s="72"/>
      <c r="G4" s="72"/>
      <c r="H4" s="72" t="s">
        <v>77</v>
      </c>
    </row>
    <row r="5" spans="1:8" ht="12.75" hidden="1">
      <c r="A5" s="68" t="s">
        <v>78</v>
      </c>
      <c r="B5" s="69"/>
      <c r="C5" s="70"/>
      <c r="D5" s="69" t="s">
        <v>79</v>
      </c>
      <c r="E5" s="73" t="s">
        <v>80</v>
      </c>
      <c r="F5" s="69" t="s">
        <v>81</v>
      </c>
      <c r="G5" s="69" t="s">
        <v>82</v>
      </c>
      <c r="H5" s="69"/>
    </row>
    <row r="6" spans="1:8" ht="12.75" hidden="1">
      <c r="A6" s="68"/>
      <c r="B6" s="69"/>
      <c r="C6" s="70"/>
      <c r="D6" s="69" t="s">
        <v>83</v>
      </c>
      <c r="E6" s="74"/>
      <c r="F6" s="69" t="s">
        <v>84</v>
      </c>
      <c r="G6" s="69" t="s">
        <v>85</v>
      </c>
      <c r="H6" s="75"/>
    </row>
    <row r="7" spans="1:8" ht="12.75" hidden="1">
      <c r="A7" s="76"/>
      <c r="B7" s="75"/>
      <c r="C7" s="77"/>
      <c r="D7" s="75"/>
      <c r="E7" s="74"/>
      <c r="F7" s="75"/>
      <c r="G7" s="69" t="s">
        <v>86</v>
      </c>
      <c r="H7" s="75"/>
    </row>
    <row r="8" spans="1:8" ht="13.5" hidden="1" thickBot="1">
      <c r="A8" s="78"/>
      <c r="B8" s="79"/>
      <c r="C8" s="80"/>
      <c r="D8" s="79"/>
      <c r="E8" s="81"/>
      <c r="F8" s="79"/>
      <c r="G8" s="79"/>
      <c r="H8" s="79"/>
    </row>
    <row r="9" spans="1:8" ht="8.25" customHeight="1" hidden="1">
      <c r="A9" s="63"/>
      <c r="B9" s="65"/>
      <c r="C9" s="62"/>
      <c r="D9" s="63"/>
      <c r="E9" s="65"/>
      <c r="F9" s="65"/>
      <c r="G9" s="65"/>
      <c r="H9" s="65"/>
    </row>
    <row r="10" spans="1:8" ht="12.75" customHeight="1" hidden="1">
      <c r="A10" s="69">
        <v>1</v>
      </c>
      <c r="B10" s="74" t="s">
        <v>87</v>
      </c>
      <c r="C10" s="68" t="s">
        <v>88</v>
      </c>
      <c r="D10" s="69" t="s">
        <v>89</v>
      </c>
      <c r="E10" s="82"/>
      <c r="F10" s="83"/>
      <c r="G10" s="83">
        <f>+E10-F10</f>
        <v>0</v>
      </c>
      <c r="H10" s="73"/>
    </row>
    <row r="11" spans="1:8" ht="12.75" customHeight="1" hidden="1">
      <c r="A11" s="69"/>
      <c r="B11" s="74"/>
      <c r="C11" s="70" t="s">
        <v>90</v>
      </c>
      <c r="D11" s="69" t="s">
        <v>91</v>
      </c>
      <c r="E11" s="82"/>
      <c r="F11" s="83"/>
      <c r="G11" s="83">
        <f>+E11-F11</f>
        <v>0</v>
      </c>
      <c r="H11" s="73"/>
    </row>
    <row r="12" spans="1:8" ht="12.75" hidden="1">
      <c r="A12" s="69"/>
      <c r="B12" s="74"/>
      <c r="C12" s="70"/>
      <c r="D12" s="69"/>
      <c r="E12" s="82"/>
      <c r="F12" s="83"/>
      <c r="G12" s="83">
        <f>+E12-F12</f>
        <v>0</v>
      </c>
      <c r="H12" s="73"/>
    </row>
    <row r="13" spans="1:8" ht="12.75" hidden="1">
      <c r="A13" s="69"/>
      <c r="B13" s="74"/>
      <c r="C13" s="68"/>
      <c r="D13" s="69"/>
      <c r="E13" s="84"/>
      <c r="F13" s="85"/>
      <c r="G13" s="83"/>
      <c r="H13" s="86"/>
    </row>
    <row r="14" spans="1:8" ht="12.75" hidden="1">
      <c r="A14" s="69"/>
      <c r="B14" s="74"/>
      <c r="C14" s="87" t="s">
        <v>92</v>
      </c>
      <c r="D14" s="88"/>
      <c r="E14" s="89">
        <f>SUM(E10:E13)</f>
        <v>0</v>
      </c>
      <c r="F14" s="89">
        <f>SUM(F10:F13)</f>
        <v>0</v>
      </c>
      <c r="G14" s="89">
        <f>SUM(G10:G13)</f>
        <v>0</v>
      </c>
      <c r="H14" s="73"/>
    </row>
    <row r="15" spans="1:8" ht="13.5" hidden="1" thickBot="1">
      <c r="A15" s="90"/>
      <c r="B15" s="91"/>
      <c r="C15" s="92"/>
      <c r="D15" s="93"/>
      <c r="E15" s="84"/>
      <c r="F15" s="84"/>
      <c r="G15" s="84"/>
      <c r="H15" s="86"/>
    </row>
    <row r="16" spans="1:8" ht="8.25" customHeight="1" hidden="1">
      <c r="A16" s="63"/>
      <c r="B16" s="65"/>
      <c r="C16" s="94"/>
      <c r="D16" s="94"/>
      <c r="E16" s="95"/>
      <c r="F16" s="95"/>
      <c r="G16" s="95"/>
      <c r="H16" s="94"/>
    </row>
    <row r="17" spans="1:8" ht="12.75" hidden="1">
      <c r="A17" s="75"/>
      <c r="B17" s="96" t="s">
        <v>18</v>
      </c>
      <c r="C17" s="97"/>
      <c r="D17" s="97"/>
      <c r="E17" s="98">
        <f>E14</f>
        <v>0</v>
      </c>
      <c r="F17" s="98">
        <f>F14</f>
        <v>0</v>
      </c>
      <c r="G17" s="98">
        <f>G14</f>
        <v>0</v>
      </c>
      <c r="H17" s="98">
        <f>H14</f>
        <v>0</v>
      </c>
    </row>
    <row r="18" spans="1:8" ht="6" customHeight="1" hidden="1" thickBot="1">
      <c r="A18" s="79"/>
      <c r="B18" s="81"/>
      <c r="C18" s="99"/>
      <c r="D18" s="99"/>
      <c r="E18" s="100"/>
      <c r="F18" s="100"/>
      <c r="G18" s="100"/>
      <c r="H18" s="100"/>
    </row>
    <row r="19" spans="1:8" ht="12.75">
      <c r="A19" s="77"/>
      <c r="B19" s="77"/>
      <c r="C19" s="101"/>
      <c r="D19" s="101"/>
      <c r="E19" s="70"/>
      <c r="F19" s="70"/>
      <c r="G19" s="70"/>
      <c r="H19" s="70"/>
    </row>
    <row r="20" spans="1:7" ht="48" customHeight="1">
      <c r="A20" s="102" t="s">
        <v>93</v>
      </c>
      <c r="B20" s="102" t="s">
        <v>94</v>
      </c>
      <c r="C20" s="102" t="s">
        <v>95</v>
      </c>
      <c r="D20" s="102" t="s">
        <v>96</v>
      </c>
      <c r="E20" s="103" t="s">
        <v>97</v>
      </c>
      <c r="F20" s="102" t="s">
        <v>98</v>
      </c>
      <c r="G20" s="104"/>
    </row>
    <row r="21" spans="1:8" ht="15">
      <c r="A21" s="105">
        <v>1</v>
      </c>
      <c r="B21" s="106">
        <v>25418.32</v>
      </c>
      <c r="C21" s="106"/>
      <c r="D21" s="106">
        <v>11654.92</v>
      </c>
      <c r="E21" s="106"/>
      <c r="F21" s="106">
        <f>+B21+C21-D21</f>
        <v>13763.4</v>
      </c>
      <c r="G21" s="107"/>
      <c r="H21" s="70"/>
    </row>
    <row r="23" spans="1:5" ht="51.75" customHeight="1">
      <c r="A23" s="102" t="s">
        <v>93</v>
      </c>
      <c r="B23" s="102" t="s">
        <v>99</v>
      </c>
      <c r="C23" s="102" t="s">
        <v>100</v>
      </c>
      <c r="D23" s="102" t="s">
        <v>101</v>
      </c>
      <c r="E23" s="102" t="s">
        <v>102</v>
      </c>
    </row>
    <row r="24" spans="1:5" ht="15">
      <c r="A24" s="108">
        <v>1</v>
      </c>
      <c r="B24" s="109">
        <v>5809.34</v>
      </c>
      <c r="C24" s="109">
        <f>+C21+E21</f>
        <v>0</v>
      </c>
      <c r="D24" s="109">
        <f>+F17*1000</f>
        <v>0</v>
      </c>
      <c r="E24" s="109">
        <f>+B24+C24-D24</f>
        <v>5809.34</v>
      </c>
    </row>
    <row r="26" spans="2:6" ht="15">
      <c r="B26" s="110"/>
      <c r="F26" s="111" t="s">
        <v>103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2016-03-31T17:43:02Z</dcterms:created>
  <dcterms:modified xsi:type="dcterms:W3CDTF">2016-03-31T17:44:14Z</dcterms:modified>
  <cp:category/>
  <cp:version/>
  <cp:contentType/>
  <cp:contentStatus/>
</cp:coreProperties>
</file>