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<sst xmlns="http://schemas.openxmlformats.org/spreadsheetml/2006/main" count="116" uniqueCount="106">
  <si>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</si>
  <si>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</si>
  <si>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</si>
  <si>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</si>
  <si>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</si>
  <si>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</si>
  <si>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</si>
  <si>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</si>
  <si>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</si>
  <si>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</si>
  <si>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</si>
  <si>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</si>
  <si>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</si>
  <si>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</si>
  <si>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</si>
  <si>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</si>
  <si>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</si>
  <si>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</si>
  <si>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</si>
  <si>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</si>
  <si>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</si>
  <si>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</si>
  <si>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</si>
  <si>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</si>
  <si>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</si>
  <si>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</si>
  <si>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</si>
  <si>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</si>
  <si>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</si>
  <si>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</si>
  <si>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</si>
  <si>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</si>
  <si>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</si>
  <si>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</si>
  <si>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</si>
  <si>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</si>
  <si>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</si>
  <si>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4320.00 руб., ОАО "Вымпелком" 6300.00 руб. </t>
  </si>
  <si>
    <t>ЦИТ "Домашние сети", ОАО "Вымпелком"</t>
  </si>
  <si>
    <t>ИП Примерова Е.Б.</t>
  </si>
  <si>
    <t xml:space="preserve">Поступило от  Примерова Е.Б.. за управление и содержание общедомового имущества, и за сбор ТБО 9046.10 руб. </t>
  </si>
  <si>
    <t>МАУ "Сертоловское КСЦ "Спектр"</t>
  </si>
  <si>
    <t xml:space="preserve">Поступило от МАУ " Сертоловское КСЦ "Спектр" за управление и содержание общедомового имущества, и за сбор ТБО 550.35 руб. </t>
  </si>
  <si>
    <t>МАУ " Сертоловское КСЦ "Спектр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</si>
  <si>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</si>
  <si>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</si>
  <si>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</si>
  <si>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</si>
  <si>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</si>
  <si>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</si>
  <si>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</si>
  <si>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</si>
  <si>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</si>
  <si>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</si>
  <si>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</si>
  <si>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</si>
  <si>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</si>
  <si>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</si>
  <si>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</si>
  <si>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</si>
  <si>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4,33 </t>
    </r>
    <r>
      <rPr>
        <sz val="10"/>
        <rFont val="Arial Cyr"/>
        <family val="0"/>
      </rPr>
      <t>тыс.рублей, в том числе:</t>
    </r>
  </si>
  <si>
    <t xml:space="preserve">установка замков - 1,33 т.р. </t>
  </si>
  <si>
    <t>работы по электрике - 0,11 т.р.</t>
  </si>
  <si>
    <t>ремонт системы ХВС и ГВС - 1,21 т.р.</t>
  </si>
  <si>
    <t>задел подвального продуха -  0,03 т.р.</t>
  </si>
  <si>
    <t>аварийное обслуживание - 3,53 т.р.</t>
  </si>
  <si>
    <t>ремонт лестничных решеток - 0,47 т.р.</t>
  </si>
  <si>
    <t>смена запорных кранов в мусорной камере - 0,26 т.р.</t>
  </si>
  <si>
    <t>ремонт ЦО - 0,32 т.р.</t>
  </si>
  <si>
    <t>устройство пандусов - 0,41 т.р.</t>
  </si>
  <si>
    <t>окраска входных дверей и дверей в МК - 5,05 т.р.</t>
  </si>
  <si>
    <t>прочее - 1,61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</si>
  <si>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Молодцова,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</si>
  <si>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</si>
  <si>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</si>
  <si>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</si>
  <si>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</si>
  <si>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</si>
  <si>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</si>
  <si>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</si>
  <si>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</si>
  <si>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</si>
  <si>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</si>
  <si>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</si>
  <si>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</si>
  <si>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</si>
  <si>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</si>
  <si>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</si>
  <si>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</si>
  <si>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</si>
  <si>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замена стояков ХВс и ГВС</t>
  </si>
  <si>
    <t>69 м.п.</t>
  </si>
  <si>
    <t>замена подающей и обратной магистрали ГВС</t>
  </si>
  <si>
    <t>340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</si>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</sst>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1" xfId="52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 wrapText="1"/>
      <protection/>
    </xf>
    <xf numFmtId="0" fontId="43" fillId="0" borderId="21" xfId="52" applyFont="1" applyFill="1" applyBorder="1" applyAlignment="1">
      <alignment horizontal="center" vertical="center"/>
      <protection/>
    </xf>
    <xf numFmtId="2" fontId="43" fillId="0" borderId="21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4" xfId="0" applyFont="1" applyBorder="1" applyAlignment="1">
      <alignment/>
    </xf>
    <xf numFmtId="0" fontId="33" fillId="0" borderId="24" xfId="0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1" xfId="0" applyBorder="1" applyAlignment="1">
      <alignment/>
    </xf>
    <xf numFmtId="4" fontId="34" fillId="0" borderId="21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3"/>
  <sheetViews>
    <sheetView tabSelected="1" zoomScalePageLayoutView="0" workbookViewId="0" topLeftCell="C14">
      <selection activeCell="F35" sqref="F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0" customWidth="1"/>
    <col min="4" max="4" width="14.375" style="50" customWidth="1"/>
    <col min="5" max="5" width="11.875" style="50" customWidth="1"/>
    <col min="6" max="6" width="13.25390625" style="50" customWidth="1"/>
    <col min="7" max="7" width="11.875" style="50" customWidth="1"/>
    <col min="8" max="8" width="14.375" style="50" customWidth="1"/>
    <col min="9" max="9" width="33.375" style="5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570282.739999999</v>
      </c>
      <c r="E26" s="20">
        <v>4242979.51</v>
      </c>
      <c r="F26" s="20">
        <v>4290002.66</v>
      </c>
      <c r="G26" s="20">
        <v>4161496.07</v>
      </c>
      <c r="H26" s="20">
        <f>+D26+E26-F26</f>
        <v>523259.5899999989</v>
      </c>
      <c r="I26" s="21" t="s">
        <v>13</v>
      </c>
    </row>
    <row r="27" spans="3:9" ht="13.5" customHeight="1" thickBot="1">
      <c r="C27" s="18" t="s">
        <v>14</v>
      </c>
      <c r="D27" s="19">
        <v>202836.53</v>
      </c>
      <c r="E27" s="22">
        <v>1282635.37</v>
      </c>
      <c r="F27" s="22">
        <v>1234487.49</v>
      </c>
      <c r="G27" s="20">
        <v>1342514.99</v>
      </c>
      <c r="H27" s="20">
        <f>+D27+E27-F27</f>
        <v>250984.41000000015</v>
      </c>
      <c r="I27" s="23"/>
    </row>
    <row r="28" spans="3:9" ht="13.5" customHeight="1" thickBot="1">
      <c r="C28" s="18" t="s">
        <v>15</v>
      </c>
      <c r="D28" s="19">
        <v>138869.33</v>
      </c>
      <c r="E28" s="22">
        <v>797607.35</v>
      </c>
      <c r="F28" s="22">
        <v>810887.4</v>
      </c>
      <c r="G28" s="20">
        <v>817005.01</v>
      </c>
      <c r="H28" s="20">
        <f>+D28+E28-F28</f>
        <v>125589.27999999991</v>
      </c>
      <c r="I28" s="23"/>
    </row>
    <row r="29" spans="3:9" ht="13.5" customHeight="1" thickBot="1">
      <c r="C29" s="18" t="s">
        <v>16</v>
      </c>
      <c r="D29" s="19">
        <v>77918.65</v>
      </c>
      <c r="E29" s="22">
        <v>487991.12</v>
      </c>
      <c r="F29" s="22">
        <v>485196.38</v>
      </c>
      <c r="G29" s="20">
        <v>386371.33</v>
      </c>
      <c r="H29" s="20">
        <f>+D29+E29-F29</f>
        <v>80713.39000000001</v>
      </c>
      <c r="I29" s="23"/>
    </row>
    <row r="30" spans="3:9" ht="13.5" customHeight="1" thickBot="1">
      <c r="C30" s="18" t="s">
        <v>17</v>
      </c>
      <c r="D30" s="19">
        <v>-728.6100000000188</v>
      </c>
      <c r="E30" s="22">
        <v>27047.03</v>
      </c>
      <c r="F30" s="22">
        <v>25251.9</v>
      </c>
      <c r="G30" s="20">
        <f>E30</f>
        <v>27047.03</v>
      </c>
      <c r="H30" s="20">
        <f>+D30+E30-F30</f>
        <v>1066.5199999999786</v>
      </c>
      <c r="I30" s="24"/>
    </row>
    <row r="31" spans="3:9" ht="13.5" customHeight="1" thickBot="1">
      <c r="C31" s="18" t="s">
        <v>18</v>
      </c>
      <c r="D31" s="25">
        <f>SUM(D26:D30)</f>
        <v>989178.639999999</v>
      </c>
      <c r="E31" s="25">
        <f>SUM(E26:E30)</f>
        <v>6838260.38</v>
      </c>
      <c r="F31" s="25">
        <f>SUM(F26:F30)</f>
        <v>6845825.830000001</v>
      </c>
      <c r="G31" s="25">
        <f>SUM(G26:G30)</f>
        <v>6734434.43</v>
      </c>
      <c r="H31" s="25">
        <f>SUM(H26:H30)</f>
        <v>981613.189999999</v>
      </c>
      <c r="I31" s="18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6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7" t="s">
        <v>20</v>
      </c>
    </row>
    <row r="34" spans="3:9" ht="13.5" customHeight="1" thickBot="1">
      <c r="C34" s="12" t="s">
        <v>21</v>
      </c>
      <c r="D34" s="28">
        <v>239606.93</v>
      </c>
      <c r="E34" s="29">
        <f>2388665.59+4167.49+325.07+1556.84</f>
        <v>2394714.9899999998</v>
      </c>
      <c r="F34" s="29">
        <f>1510.57+0.59+317.08+4062.16+2372101.2</f>
        <v>2377991.6</v>
      </c>
      <c r="G34" s="29">
        <f>E34</f>
        <v>2394714.9899999998</v>
      </c>
      <c r="H34" s="29">
        <f aca="true" t="shared" si="0" ref="H34:H42">+D34+E34-F34</f>
        <v>256330.31999999983</v>
      </c>
      <c r="I34" s="30" t="s">
        <v>22</v>
      </c>
    </row>
    <row r="35" spans="3:10" ht="14.25" customHeight="1" thickBot="1">
      <c r="C35" s="18" t="s">
        <v>23</v>
      </c>
      <c r="D35" s="19">
        <v>50021.59</v>
      </c>
      <c r="E35" s="20">
        <v>469225.56</v>
      </c>
      <c r="F35" s="20">
        <v>468837.89</v>
      </c>
      <c r="G35" s="29">
        <v>14328.3</v>
      </c>
      <c r="H35" s="29">
        <f t="shared" si="0"/>
        <v>50409.26000000001</v>
      </c>
      <c r="I35" s="31"/>
      <c r="J35" s="32"/>
    </row>
    <row r="36" spans="3:9" ht="13.5" customHeight="1" thickBot="1">
      <c r="C36" s="26" t="s">
        <v>24</v>
      </c>
      <c r="D36" s="33">
        <v>13496.51</v>
      </c>
      <c r="E36" s="20">
        <v>0</v>
      </c>
      <c r="F36" s="20">
        <v>7776.94</v>
      </c>
      <c r="G36" s="29"/>
      <c r="H36" s="29">
        <f t="shared" si="0"/>
        <v>5719.570000000001</v>
      </c>
      <c r="I36" s="34"/>
    </row>
    <row r="37" spans="3:9" ht="12.75" customHeight="1" thickBot="1">
      <c r="C37" s="18" t="s">
        <v>25</v>
      </c>
      <c r="D37" s="19">
        <v>34859.78</v>
      </c>
      <c r="E37" s="20">
        <v>333981.11</v>
      </c>
      <c r="F37" s="20">
        <v>333093.55</v>
      </c>
      <c r="G37" s="29">
        <f aca="true" t="shared" si="1" ref="G37:G42">E37</f>
        <v>333981.11</v>
      </c>
      <c r="H37" s="29">
        <f t="shared" si="0"/>
        <v>35747.340000000026</v>
      </c>
      <c r="I37" s="34" t="s">
        <v>26</v>
      </c>
    </row>
    <row r="38" spans="3:9" ht="13.5" customHeight="1" thickBot="1">
      <c r="C38" s="18" t="s">
        <v>27</v>
      </c>
      <c r="D38" s="19">
        <v>54423.25000000006</v>
      </c>
      <c r="E38" s="20">
        <v>510475.07</v>
      </c>
      <c r="F38" s="20">
        <v>510209.41</v>
      </c>
      <c r="G38" s="29">
        <v>503593.53</v>
      </c>
      <c r="H38" s="29">
        <f t="shared" si="0"/>
        <v>54688.91000000009</v>
      </c>
      <c r="I38" s="35" t="s">
        <v>28</v>
      </c>
    </row>
    <row r="39" spans="3:9" ht="13.5" customHeight="1" thickBot="1">
      <c r="C39" s="18" t="s">
        <v>29</v>
      </c>
      <c r="D39" s="19">
        <v>2587.240000000009</v>
      </c>
      <c r="E39" s="22">
        <v>24209.64</v>
      </c>
      <c r="F39" s="22">
        <v>24199.95</v>
      </c>
      <c r="G39" s="29">
        <f t="shared" si="1"/>
        <v>24209.64</v>
      </c>
      <c r="H39" s="29">
        <f t="shared" si="0"/>
        <v>2596.9300000000076</v>
      </c>
      <c r="I39" s="35" t="s">
        <v>30</v>
      </c>
    </row>
    <row r="40" spans="3:9" ht="13.5" customHeight="1" thickBot="1">
      <c r="C40" s="26" t="s">
        <v>31</v>
      </c>
      <c r="D40" s="19">
        <v>42285.11</v>
      </c>
      <c r="E40" s="22">
        <v>323448.54</v>
      </c>
      <c r="F40" s="22">
        <v>322710.14</v>
      </c>
      <c r="G40" s="29">
        <f t="shared" si="1"/>
        <v>323448.54</v>
      </c>
      <c r="H40" s="29">
        <f t="shared" si="0"/>
        <v>43023.50999999995</v>
      </c>
      <c r="I40" s="34"/>
    </row>
    <row r="41" spans="3:9" ht="13.5" customHeight="1" thickBot="1">
      <c r="C41" s="26" t="s">
        <v>32</v>
      </c>
      <c r="D41" s="19">
        <v>0</v>
      </c>
      <c r="E41" s="22">
        <v>19633.61</v>
      </c>
      <c r="F41" s="22">
        <v>8011.9</v>
      </c>
      <c r="G41" s="29"/>
      <c r="H41" s="29">
        <f t="shared" si="0"/>
        <v>11621.710000000001</v>
      </c>
      <c r="I41" s="34"/>
    </row>
    <row r="42" spans="3:9" ht="13.5" customHeight="1" thickBot="1">
      <c r="C42" s="18" t="s">
        <v>33</v>
      </c>
      <c r="D42" s="36">
        <v>12305.4</v>
      </c>
      <c r="E42" s="22">
        <v>115161.42</v>
      </c>
      <c r="F42" s="22">
        <v>115104.75</v>
      </c>
      <c r="G42" s="29">
        <f t="shared" si="1"/>
        <v>115161.42</v>
      </c>
      <c r="H42" s="29">
        <f t="shared" si="0"/>
        <v>12362.069999999992</v>
      </c>
      <c r="I42" s="35" t="s">
        <v>34</v>
      </c>
    </row>
    <row r="43" spans="3:9" s="38" customFormat="1" ht="13.5" customHeight="1" thickBot="1">
      <c r="C43" s="18" t="s">
        <v>18</v>
      </c>
      <c r="D43" s="25">
        <f>SUM(D34:D42)</f>
        <v>449585.8100000001</v>
      </c>
      <c r="E43" s="25">
        <f>SUM(E34:E42)</f>
        <v>4190849.9399999995</v>
      </c>
      <c r="F43" s="25">
        <f>SUM(F34:F42)</f>
        <v>4167936.1300000004</v>
      </c>
      <c r="G43" s="25">
        <f>SUM(G34:G42)</f>
        <v>3709437.53</v>
      </c>
      <c r="H43" s="25">
        <f>SUM(H34:H42)</f>
        <v>472499.61999999994</v>
      </c>
      <c r="I43" s="37"/>
    </row>
    <row r="44" spans="3:9" ht="13.5" customHeight="1" thickBot="1">
      <c r="C44" s="39" t="s">
        <v>35</v>
      </c>
      <c r="D44" s="39"/>
      <c r="E44" s="39"/>
      <c r="F44" s="39"/>
      <c r="G44" s="39"/>
      <c r="H44" s="39"/>
      <c r="I44" s="39"/>
    </row>
    <row r="45" spans="3:9" ht="30" customHeight="1" thickBot="1">
      <c r="C45" s="40" t="s">
        <v>36</v>
      </c>
      <c r="D45" s="41" t="s">
        <v>37</v>
      </c>
      <c r="E45" s="42"/>
      <c r="F45" s="42"/>
      <c r="G45" s="42"/>
      <c r="H45" s="43"/>
      <c r="I45" s="44" t="s">
        <v>38</v>
      </c>
    </row>
    <row r="46" spans="3:9" ht="26.25" customHeight="1" thickBot="1">
      <c r="C46" s="45" t="s">
        <v>39</v>
      </c>
      <c r="D46" s="41" t="s">
        <v>40</v>
      </c>
      <c r="E46" s="42"/>
      <c r="F46" s="42"/>
      <c r="G46" s="42"/>
      <c r="H46" s="43"/>
      <c r="I46" s="46" t="s">
        <v>39</v>
      </c>
    </row>
    <row r="47" spans="3:9" ht="28.5" customHeight="1" thickBot="1">
      <c r="C47" s="40" t="s">
        <v>41</v>
      </c>
      <c r="D47" s="41" t="s">
        <v>42</v>
      </c>
      <c r="E47" s="42"/>
      <c r="F47" s="42"/>
      <c r="G47" s="42"/>
      <c r="H47" s="43"/>
      <c r="I47" s="47" t="s">
        <v>43</v>
      </c>
    </row>
    <row r="48" spans="3:8" ht="16.5" customHeight="1">
      <c r="C48" s="48" t="s">
        <v>44</v>
      </c>
      <c r="D48" s="48"/>
      <c r="E48" s="48"/>
      <c r="F48" s="48"/>
      <c r="G48" s="48"/>
      <c r="H48" s="49">
        <f>+H31+H43</f>
        <v>1454112.809999999</v>
      </c>
    </row>
    <row r="49" spans="3:4" ht="15">
      <c r="C49" s="51" t="s">
        <v>45</v>
      </c>
      <c r="D49" s="51"/>
    </row>
    <row r="50" ht="12.75" customHeight="1">
      <c r="C50" s="52" t="s">
        <v>46</v>
      </c>
    </row>
    <row r="51" spans="5:6" ht="12.75">
      <c r="E51" s="53"/>
      <c r="F51" s="53"/>
    </row>
    <row r="52" spans="5:8" ht="12.75">
      <c r="E52" s="53"/>
      <c r="F52" s="53"/>
      <c r="H52" s="53"/>
    </row>
    <row r="53" spans="4:8" ht="12.75">
      <c r="D53" s="53"/>
      <c r="E53" s="53"/>
      <c r="F53" s="53"/>
      <c r="G53" s="53"/>
      <c r="H53" s="53"/>
    </row>
  </sheetData>
  <sheetProtection/>
  <mergeCells count="12">
    <mergeCell ref="C32:I32"/>
    <mergeCell ref="I34:I35"/>
    <mergeCell ref="C44:I44"/>
    <mergeCell ref="D45:H45"/>
    <mergeCell ref="D46:H46"/>
    <mergeCell ref="D47:H47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zoomScaleSheetLayoutView="120" zoomScalePageLayoutView="0" workbookViewId="0" topLeftCell="A10">
      <selection activeCell="A31" sqref="A31"/>
    </sheetView>
  </sheetViews>
  <sheetFormatPr defaultColWidth="9.00390625" defaultRowHeight="12.75"/>
  <cols>
    <col min="1" max="1" width="4.625" style="55" customWidth="1"/>
    <col min="2" max="2" width="12.375" style="55" customWidth="1"/>
    <col min="3" max="3" width="13.25390625" style="55" hidden="1" customWidth="1"/>
    <col min="4" max="4" width="12.125" style="55" customWidth="1"/>
    <col min="5" max="5" width="13.625" style="55" customWidth="1"/>
    <col min="6" max="6" width="13.25390625" style="55" customWidth="1"/>
    <col min="7" max="7" width="14.25390625" style="55" customWidth="1"/>
    <col min="8" max="8" width="15.125" style="55" customWidth="1"/>
    <col min="9" max="9" width="13.75390625" style="55" customWidth="1"/>
    <col min="10" max="16384" width="9.125" style="55" customWidth="1"/>
  </cols>
  <sheetData>
    <row r="13" spans="1:9" ht="15">
      <c r="A13" s="54" t="s">
        <v>47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48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54" t="s">
        <v>49</v>
      </c>
      <c r="B15" s="54"/>
      <c r="C15" s="54"/>
      <c r="D15" s="54"/>
      <c r="E15" s="54"/>
      <c r="F15" s="54"/>
      <c r="G15" s="54"/>
      <c r="H15" s="54"/>
      <c r="I15" s="54"/>
    </row>
    <row r="16" spans="1:9" ht="60">
      <c r="A16" s="56" t="s">
        <v>50</v>
      </c>
      <c r="B16" s="56" t="s">
        <v>51</v>
      </c>
      <c r="C16" s="56" t="s">
        <v>52</v>
      </c>
      <c r="D16" s="56" t="s">
        <v>53</v>
      </c>
      <c r="E16" s="56" t="s">
        <v>54</v>
      </c>
      <c r="F16" s="57" t="s">
        <v>55</v>
      </c>
      <c r="G16" s="57" t="s">
        <v>56</v>
      </c>
      <c r="H16" s="56" t="s">
        <v>57</v>
      </c>
      <c r="I16" s="56" t="s">
        <v>58</v>
      </c>
    </row>
    <row r="17" spans="1:9" ht="15">
      <c r="A17" s="58" t="s">
        <v>59</v>
      </c>
      <c r="B17" s="59">
        <v>-66.94549</v>
      </c>
      <c r="C17" s="59"/>
      <c r="D17" s="59">
        <v>469.22556</v>
      </c>
      <c r="E17" s="59">
        <v>468.83789</v>
      </c>
      <c r="F17" s="59">
        <f>10.62+9.59645</f>
        <v>20.216450000000002</v>
      </c>
      <c r="G17" s="59">
        <v>14.3283</v>
      </c>
      <c r="H17" s="59">
        <v>50.40926</v>
      </c>
      <c r="I17" s="59">
        <f>B17+D17+F17-G17</f>
        <v>408.16821999999996</v>
      </c>
    </row>
    <row r="19" ht="15">
      <c r="A19" s="55" t="s">
        <v>60</v>
      </c>
    </row>
    <row r="20" ht="15">
      <c r="A20" s="55" t="s">
        <v>61</v>
      </c>
    </row>
    <row r="21" ht="15">
      <c r="A21" s="55" t="s">
        <v>62</v>
      </c>
    </row>
    <row r="22" ht="15">
      <c r="A22" s="55" t="s">
        <v>63</v>
      </c>
    </row>
    <row r="23" ht="15">
      <c r="A23" s="55" t="s">
        <v>64</v>
      </c>
    </row>
    <row r="24" ht="15">
      <c r="A24" s="55" t="s">
        <v>65</v>
      </c>
    </row>
    <row r="25" ht="15">
      <c r="A25" s="55" t="s">
        <v>66</v>
      </c>
    </row>
    <row r="26" ht="15">
      <c r="A26" s="55" t="s">
        <v>67</v>
      </c>
    </row>
    <row r="27" ht="15">
      <c r="A27" s="55" t="s">
        <v>68</v>
      </c>
    </row>
    <row r="28" ht="15">
      <c r="A28" s="55" t="s">
        <v>69</v>
      </c>
    </row>
    <row r="29" ht="15">
      <c r="A29" s="55" t="s">
        <v>70</v>
      </c>
    </row>
    <row r="30" ht="15">
      <c r="A30" s="55" t="s">
        <v>71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41.25390625" style="0" customWidth="1"/>
    <col min="4" max="4" width="22.75390625" style="0" customWidth="1"/>
    <col min="5" max="5" width="24.00390625" style="0" customWidth="1"/>
    <col min="6" max="6" width="24.87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0" t="s">
        <v>72</v>
      </c>
      <c r="B1" s="60"/>
      <c r="C1" s="60"/>
      <c r="D1" s="60"/>
      <c r="E1" s="60"/>
      <c r="F1" s="60"/>
      <c r="G1" s="60"/>
      <c r="H1" s="61"/>
    </row>
    <row r="2" spans="1:7" ht="27" customHeight="1" thickBot="1">
      <c r="A2" s="62"/>
      <c r="B2" s="62"/>
      <c r="C2" s="62"/>
      <c r="D2" s="62"/>
      <c r="E2" s="62"/>
      <c r="F2" s="62"/>
      <c r="G2" s="62"/>
    </row>
    <row r="3" spans="1:8" ht="13.5" hidden="1" thickBot="1">
      <c r="A3" s="63"/>
      <c r="B3" s="64"/>
      <c r="C3" s="65"/>
      <c r="D3" s="64"/>
      <c r="E3" s="66"/>
      <c r="F3" s="67" t="s">
        <v>73</v>
      </c>
      <c r="G3" s="68"/>
      <c r="H3" s="64"/>
    </row>
    <row r="4" spans="1:8" ht="12.75" hidden="1">
      <c r="A4" s="69" t="s">
        <v>74</v>
      </c>
      <c r="B4" s="70" t="s">
        <v>75</v>
      </c>
      <c r="C4" s="71" t="s">
        <v>76</v>
      </c>
      <c r="D4" s="70" t="s">
        <v>77</v>
      </c>
      <c r="E4" s="72" t="s">
        <v>78</v>
      </c>
      <c r="F4" s="73"/>
      <c r="G4" s="73"/>
      <c r="H4" s="73" t="s">
        <v>79</v>
      </c>
    </row>
    <row r="5" spans="1:8" ht="12.75" hidden="1">
      <c r="A5" s="69" t="s">
        <v>80</v>
      </c>
      <c r="B5" s="70"/>
      <c r="C5" s="71"/>
      <c r="D5" s="70" t="s">
        <v>81</v>
      </c>
      <c r="E5" s="74" t="s">
        <v>82</v>
      </c>
      <c r="F5" s="70" t="s">
        <v>83</v>
      </c>
      <c r="G5" s="70" t="s">
        <v>84</v>
      </c>
      <c r="H5" s="70"/>
    </row>
    <row r="6" spans="1:8" ht="12.75" hidden="1">
      <c r="A6" s="69"/>
      <c r="B6" s="70"/>
      <c r="C6" s="71"/>
      <c r="D6" s="70" t="s">
        <v>85</v>
      </c>
      <c r="E6" s="75"/>
      <c r="F6" s="70" t="s">
        <v>86</v>
      </c>
      <c r="G6" s="70" t="s">
        <v>87</v>
      </c>
      <c r="H6" s="76"/>
    </row>
    <row r="7" spans="1:8" ht="12.75" hidden="1">
      <c r="A7" s="77"/>
      <c r="B7" s="76"/>
      <c r="C7" s="78"/>
      <c r="D7" s="76"/>
      <c r="E7" s="75"/>
      <c r="F7" s="76"/>
      <c r="G7" s="70" t="s">
        <v>88</v>
      </c>
      <c r="H7" s="76"/>
    </row>
    <row r="8" spans="1:8" ht="13.5" hidden="1" thickBot="1">
      <c r="A8" s="79"/>
      <c r="B8" s="80"/>
      <c r="C8" s="81"/>
      <c r="D8" s="80"/>
      <c r="E8" s="82"/>
      <c r="F8" s="80"/>
      <c r="G8" s="80"/>
      <c r="H8" s="80"/>
    </row>
    <row r="9" spans="1:8" ht="12.75" hidden="1">
      <c r="A9" s="64"/>
      <c r="B9" s="66"/>
      <c r="C9" s="63"/>
      <c r="D9" s="64"/>
      <c r="E9" s="66"/>
      <c r="F9" s="66"/>
      <c r="G9" s="66"/>
      <c r="H9" s="66"/>
    </row>
    <row r="10" spans="1:8" ht="12.75" hidden="1">
      <c r="A10" s="70">
        <v>1</v>
      </c>
      <c r="B10" s="75" t="s">
        <v>89</v>
      </c>
      <c r="C10" s="71" t="s">
        <v>90</v>
      </c>
      <c r="D10" s="70" t="s">
        <v>91</v>
      </c>
      <c r="E10" s="83"/>
      <c r="F10" s="83"/>
      <c r="G10" s="84">
        <f>+E10-F10</f>
        <v>0</v>
      </c>
      <c r="H10" s="74"/>
    </row>
    <row r="11" spans="1:8" ht="12.75" hidden="1">
      <c r="A11" s="70"/>
      <c r="B11" s="75"/>
      <c r="C11" s="71" t="s">
        <v>92</v>
      </c>
      <c r="D11" s="70" t="s">
        <v>93</v>
      </c>
      <c r="E11" s="84"/>
      <c r="F11" s="84"/>
      <c r="G11" s="84">
        <f>+E11-F11</f>
        <v>0</v>
      </c>
      <c r="H11" s="74"/>
    </row>
    <row r="12" spans="1:8" ht="12.75" hidden="1">
      <c r="A12" s="70"/>
      <c r="B12" s="75"/>
      <c r="C12" s="69"/>
      <c r="D12" s="70"/>
      <c r="E12" s="85"/>
      <c r="F12" s="86"/>
      <c r="G12" s="84"/>
      <c r="H12" s="87"/>
    </row>
    <row r="13" spans="1:8" ht="12.75" hidden="1">
      <c r="A13" s="70"/>
      <c r="B13" s="75"/>
      <c r="C13" s="88" t="s">
        <v>94</v>
      </c>
      <c r="D13" s="89"/>
      <c r="E13" s="90">
        <f>SUM(E10:E12)</f>
        <v>0</v>
      </c>
      <c r="F13" s="90">
        <f>SUM(F10:F12)</f>
        <v>0</v>
      </c>
      <c r="G13" s="90">
        <f>SUM(G10:G12)</f>
        <v>0</v>
      </c>
      <c r="H13" s="74"/>
    </row>
    <row r="14" spans="1:8" ht="13.5" hidden="1" thickBot="1">
      <c r="A14" s="91"/>
      <c r="B14" s="92"/>
      <c r="C14" s="93"/>
      <c r="D14" s="94"/>
      <c r="E14" s="85"/>
      <c r="F14" s="85"/>
      <c r="G14" s="85"/>
      <c r="H14" s="87"/>
    </row>
    <row r="15" spans="1:8" ht="12.75" hidden="1">
      <c r="A15" s="64"/>
      <c r="B15" s="66"/>
      <c r="C15" s="95"/>
      <c r="D15" s="95"/>
      <c r="E15" s="96"/>
      <c r="F15" s="96"/>
      <c r="G15" s="96"/>
      <c r="H15" s="95"/>
    </row>
    <row r="16" spans="1:8" ht="12.75" hidden="1">
      <c r="A16" s="76"/>
      <c r="B16" s="97" t="s">
        <v>18</v>
      </c>
      <c r="C16" s="98"/>
      <c r="D16" s="98"/>
      <c r="E16" s="99">
        <f>E13</f>
        <v>0</v>
      </c>
      <c r="F16" s="99">
        <f>F13</f>
        <v>0</v>
      </c>
      <c r="G16" s="99">
        <f>G13</f>
        <v>0</v>
      </c>
      <c r="H16" s="99">
        <f>H13</f>
        <v>0</v>
      </c>
    </row>
    <row r="17" spans="1:8" ht="13.5" hidden="1" thickBot="1">
      <c r="A17" s="80"/>
      <c r="B17" s="82"/>
      <c r="C17" s="100"/>
      <c r="D17" s="100"/>
      <c r="E17" s="101"/>
      <c r="F17" s="101"/>
      <c r="G17" s="101"/>
      <c r="H17" s="101"/>
    </row>
    <row r="18" spans="1:8" ht="12.75">
      <c r="A18" s="78"/>
      <c r="B18" s="78"/>
      <c r="C18" s="102"/>
      <c r="D18" s="102"/>
      <c r="E18" s="71"/>
      <c r="F18" s="71"/>
      <c r="G18" s="71"/>
      <c r="H18" s="71"/>
    </row>
    <row r="19" spans="1:7" ht="48" customHeight="1">
      <c r="A19" s="103" t="s">
        <v>95</v>
      </c>
      <c r="B19" s="103" t="s">
        <v>96</v>
      </c>
      <c r="C19" s="103" t="s">
        <v>97</v>
      </c>
      <c r="D19" s="103" t="s">
        <v>98</v>
      </c>
      <c r="E19" s="104" t="s">
        <v>99</v>
      </c>
      <c r="F19" s="103" t="s">
        <v>100</v>
      </c>
      <c r="G19" s="105"/>
    </row>
    <row r="20" spans="1:8" ht="15">
      <c r="A20" s="106">
        <v>1</v>
      </c>
      <c r="B20" s="107">
        <v>13496.51</v>
      </c>
      <c r="C20" s="107"/>
      <c r="D20" s="107">
        <v>7776.94</v>
      </c>
      <c r="E20" s="107"/>
      <c r="F20" s="107">
        <f>+B20+C20-D20</f>
        <v>5719.570000000001</v>
      </c>
      <c r="G20" s="108"/>
      <c r="H20" s="71"/>
    </row>
    <row r="21" spans="1:8" ht="15">
      <c r="A21" s="109"/>
      <c r="B21" s="108"/>
      <c r="C21" s="108"/>
      <c r="D21" s="108"/>
      <c r="E21" s="108"/>
      <c r="F21" s="108"/>
      <c r="G21" s="108"/>
      <c r="H21" s="71"/>
    </row>
    <row r="22" spans="1:5" ht="52.5" customHeight="1">
      <c r="A22" s="103" t="s">
        <v>95</v>
      </c>
      <c r="B22" s="103" t="s">
        <v>101</v>
      </c>
      <c r="C22" s="103" t="s">
        <v>102</v>
      </c>
      <c r="D22" s="103" t="s">
        <v>103</v>
      </c>
      <c r="E22" s="103" t="s">
        <v>104</v>
      </c>
    </row>
    <row r="23" spans="1:8" ht="15">
      <c r="A23" s="110">
        <v>1</v>
      </c>
      <c r="B23" s="111">
        <v>4173.31</v>
      </c>
      <c r="C23" s="111">
        <f>+C20+E20</f>
        <v>0</v>
      </c>
      <c r="D23" s="111">
        <f>+F16*1000</f>
        <v>0</v>
      </c>
      <c r="E23" s="111">
        <f>+B23+C23-D23</f>
        <v>4173.31</v>
      </c>
      <c r="F23" s="108"/>
      <c r="G23" s="108"/>
      <c r="H23" s="71"/>
    </row>
    <row r="24" spans="1:8" ht="15">
      <c r="A24" s="109"/>
      <c r="B24" s="108"/>
      <c r="C24" s="108"/>
      <c r="D24" s="108"/>
      <c r="E24" s="108"/>
      <c r="F24" s="108"/>
      <c r="G24" s="108"/>
      <c r="H24" s="71"/>
    </row>
    <row r="25" spans="2:6" ht="15">
      <c r="B25" s="112"/>
      <c r="F25" s="113" t="s">
        <v>105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2016-03-31T17:35:41Z</dcterms:created>
  <dcterms:modified xsi:type="dcterms:W3CDTF">2016-03-31T17:36:31Z</dcterms:modified>
  <cp:category/>
  <cp:version/>
  <cp:contentType/>
  <cp:contentStatus/>
</cp:coreProperties>
</file>