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<sst xmlns="http://schemas.openxmlformats.org/spreadsheetml/2006/main" count="112" uniqueCount="101">
  <si>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</si>
  <si>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</si>
  <si>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</si>
  <si>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2/3  по ул. Школьная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</si>
  <si>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</si>
  <si>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</si>
  <si>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</si>
  <si>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</si>
  <si>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</si>
  <si>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</si>
  <si>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</si>
  <si>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</si>
  <si>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</si>
  <si>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</si>
  <si>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</si>
  <si>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</si>
  <si>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</si>
  <si>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</si>
  <si>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</si>
  <si>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</si>
  <si>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</si>
  <si>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</si>
  <si>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</si>
  <si>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</si>
  <si>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</si>
  <si>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</si>
  <si>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ТСЖ "Родник-2004", ООО "ПСК"</t>
  </si>
  <si>
    <t>Вывоз ТБО и  КГО</t>
  </si>
  <si>
    <t xml:space="preserve"> ООО"Экотранс"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</si>
  <si>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</si>
  <si>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</si>
  <si>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</si>
  <si>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</si>
  <si>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</si>
  <si>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</si>
  <si>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>ООО 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</si>
  <si>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</si>
  <si>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</si>
  <si>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</si>
  <si>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</si>
  <si>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</si>
  <si>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</si>
  <si>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 xml:space="preserve">Поступило от ТСЖ "Родник-2004" 30303.72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</si>
  <si>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</si>
  <si>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</si>
  <si>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</si>
  <si>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</si>
  <si>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</si>
  <si>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2/3 по ул. Школьная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</si>
  <si>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</si>
  <si>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</si>
  <si>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</si>
  <si>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</si>
  <si>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</si>
  <si>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</si>
  <si>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</si>
  <si>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</si>
  <si>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</si>
  <si>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</si>
  <si>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15</t>
    </r>
    <r>
      <rPr>
        <b/>
        <sz val="11"/>
        <color indexed="8"/>
        <rFont val="Calibri"/>
        <family val="2"/>
      </rPr>
      <t xml:space="preserve">,62 </t>
    </r>
    <r>
      <rPr>
        <sz val="10"/>
        <rFont val="Arial Cyr"/>
        <family val="0"/>
      </rPr>
      <t>тыс.рублей, в том числе:</t>
    </r>
  </si>
  <si>
    <t>ремонт ЦО - 0,41 т.р.</t>
  </si>
  <si>
    <t>очистка кровли от снега и наледи - 14,61 т.р.</t>
  </si>
  <si>
    <t>окраска входной двери - 0,38 т.р.</t>
  </si>
  <si>
    <t>работы по электрике - 0,02 т.р.</t>
  </si>
  <si>
    <t>прочее - 0,20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</si>
  <si>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Школьная, д. 2/3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</si>
  <si>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</si>
  <si>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</si>
  <si>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</si>
  <si>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</si>
  <si>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</si>
  <si>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</si>
  <si>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</si>
  <si>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</si>
  <si>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</si>
  <si>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</si>
  <si>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</si>
  <si>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</si>
  <si>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</si>
  <si>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</si>
  <si>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</si>
  <si>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</si>
  <si>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2/3</t>
  </si>
  <si>
    <t>замена системы ЦО (магистральный розлив)</t>
  </si>
  <si>
    <t>176 м.п.</t>
  </si>
  <si>
    <t>замена подающей и обратной магистрали ГВС</t>
  </si>
  <si>
    <t>108 м.п.</t>
  </si>
  <si>
    <t>замена стояков ЦО</t>
  </si>
  <si>
    <t>357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</si>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</sst>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4" fontId="24" fillId="33" borderId="17" xfId="0" applyNumberFormat="1" applyFont="1" applyFill="1" applyBorder="1" applyAlignment="1">
      <alignment horizontal="right" vertical="top" wrapText="1"/>
    </xf>
    <xf numFmtId="4" fontId="25" fillId="33" borderId="17" xfId="0" applyNumberFormat="1" applyFont="1" applyFill="1" applyBorder="1" applyAlignment="1">
      <alignment vertical="top" wrapText="1"/>
    </xf>
    <xf numFmtId="4" fontId="25" fillId="33" borderId="12" xfId="0" applyNumberFormat="1" applyFont="1" applyFill="1" applyBorder="1" applyAlignment="1">
      <alignment vertical="top" wrapText="1"/>
    </xf>
    <xf numFmtId="0" fontId="24" fillId="33" borderId="17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" fontId="24" fillId="34" borderId="17" xfId="0" applyNumberFormat="1" applyFont="1" applyFill="1" applyBorder="1" applyAlignment="1">
      <alignment horizontal="right" vertical="top" wrapText="1"/>
    </xf>
    <xf numFmtId="4" fontId="24" fillId="34" borderId="17" xfId="0" applyNumberFormat="1" applyFont="1" applyFill="1" applyBorder="1" applyAlignment="1">
      <alignment vertical="top" wrapText="1"/>
    </xf>
    <xf numFmtId="4" fontId="25" fillId="34" borderId="12" xfId="0" applyNumberFormat="1" applyFont="1" applyFill="1" applyBorder="1" applyAlignment="1">
      <alignment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9" fillId="35" borderId="16" xfId="0" applyFont="1" applyFill="1" applyBorder="1" applyAlignment="1">
      <alignment horizontal="center" vertical="top" wrapText="1"/>
    </xf>
    <xf numFmtId="4" fontId="24" fillId="35" borderId="17" xfId="0" applyNumberFormat="1" applyFont="1" applyFill="1" applyBorder="1" applyAlignment="1">
      <alignment horizontal="right" vertical="top" wrapText="1"/>
    </xf>
    <xf numFmtId="4" fontId="24" fillId="35" borderId="17" xfId="0" applyNumberFormat="1" applyFont="1" applyFill="1" applyBorder="1" applyAlignment="1">
      <alignment vertical="top" wrapText="1"/>
    </xf>
    <xf numFmtId="4" fontId="25" fillId="35" borderId="17" xfId="0" applyNumberFormat="1" applyFont="1" applyFill="1" applyBorder="1" applyAlignment="1">
      <alignment vertical="top" wrapText="1"/>
    </xf>
    <xf numFmtId="0" fontId="26" fillId="35" borderId="17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 vertical="center" wrapText="1"/>
      <protection/>
    </xf>
    <xf numFmtId="0" fontId="35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/>
      <protection/>
    </xf>
    <xf numFmtId="2" fontId="43" fillId="0" borderId="22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26" xfId="0" applyFont="1" applyBorder="1" applyAlignment="1">
      <alignment/>
    </xf>
    <xf numFmtId="0" fontId="0" fillId="0" borderId="24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6" xfId="6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6"/>
  <dimension ref="C1:J55"/>
  <sheetViews>
    <sheetView tabSelected="1" zoomScalePageLayoutView="0" workbookViewId="0" topLeftCell="C18">
      <selection activeCell="H45" sqref="H4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64" customWidth="1"/>
    <col min="4" max="4" width="14.375" style="64" customWidth="1"/>
    <col min="5" max="5" width="11.875" style="64" customWidth="1"/>
    <col min="6" max="6" width="13.25390625" style="64" customWidth="1"/>
    <col min="7" max="7" width="11.875" style="64" customWidth="1"/>
    <col min="8" max="8" width="14.375" style="64" customWidth="1"/>
    <col min="9" max="9" width="33.375" style="6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37.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65616.32000000007</v>
      </c>
      <c r="E28" s="20">
        <v>402959.28</v>
      </c>
      <c r="F28" s="20">
        <v>435768.02</v>
      </c>
      <c r="G28" s="20">
        <v>393979.59</v>
      </c>
      <c r="H28" s="21">
        <f>+D28+E28-F28</f>
        <v>32807.580000000075</v>
      </c>
      <c r="I28" s="22" t="s">
        <v>13</v>
      </c>
    </row>
    <row r="29" spans="3:9" ht="13.5" customHeight="1" thickBot="1">
      <c r="C29" s="18" t="s">
        <v>14</v>
      </c>
      <c r="D29" s="19">
        <v>14378.27</v>
      </c>
      <c r="E29" s="23">
        <v>91692.27</v>
      </c>
      <c r="F29" s="23">
        <v>108108.86</v>
      </c>
      <c r="G29" s="20">
        <v>137999.82</v>
      </c>
      <c r="H29" s="21">
        <f>+D29+E29-F29</f>
        <v>-2038.3199999999924</v>
      </c>
      <c r="I29" s="24"/>
    </row>
    <row r="30" spans="3:9" ht="13.5" customHeight="1" thickBot="1">
      <c r="C30" s="18" t="s">
        <v>15</v>
      </c>
      <c r="D30" s="19">
        <v>8194.45</v>
      </c>
      <c r="E30" s="23">
        <v>98490.34</v>
      </c>
      <c r="F30" s="23">
        <v>99783.34</v>
      </c>
      <c r="G30" s="20">
        <v>114813.97</v>
      </c>
      <c r="H30" s="21">
        <f>+D30+E30-F30</f>
        <v>6901.449999999997</v>
      </c>
      <c r="I30" s="24"/>
    </row>
    <row r="31" spans="3:9" ht="13.5" customHeight="1" thickBot="1">
      <c r="C31" s="18" t="s">
        <v>16</v>
      </c>
      <c r="D31" s="19">
        <v>4857.1</v>
      </c>
      <c r="E31" s="23">
        <v>53218.46</v>
      </c>
      <c r="F31" s="23">
        <v>55740.81</v>
      </c>
      <c r="G31" s="20">
        <v>42136.19</v>
      </c>
      <c r="H31" s="21">
        <f>+D31+E31-F31</f>
        <v>2334.75</v>
      </c>
      <c r="I31" s="24"/>
    </row>
    <row r="32" spans="3:9" ht="13.5" customHeight="1" thickBot="1">
      <c r="C32" s="18" t="s">
        <v>17</v>
      </c>
      <c r="D32" s="19">
        <v>-1851.3999999999942</v>
      </c>
      <c r="E32" s="23">
        <v>5891.26</v>
      </c>
      <c r="F32" s="23">
        <v>5407.06</v>
      </c>
      <c r="G32" s="20">
        <f>E32</f>
        <v>5891.26</v>
      </c>
      <c r="H32" s="21">
        <f>+D32+E32-F32</f>
        <v>-1367.1999999999944</v>
      </c>
      <c r="I32" s="25"/>
    </row>
    <row r="33" spans="3:9" ht="13.5" customHeight="1" thickBot="1">
      <c r="C33" s="18" t="s">
        <v>18</v>
      </c>
      <c r="D33" s="26">
        <f>SUM(D28:D32)</f>
        <v>91194.74000000008</v>
      </c>
      <c r="E33" s="26">
        <f>SUM(E28:E32)</f>
        <v>652251.61</v>
      </c>
      <c r="F33" s="26">
        <f>SUM(F28:F32)</f>
        <v>704808.0900000001</v>
      </c>
      <c r="G33" s="26">
        <f>SUM(G28:G32)</f>
        <v>694820.8300000001</v>
      </c>
      <c r="H33" s="26">
        <f>SUM(H28:H32)</f>
        <v>38638.26000000008</v>
      </c>
      <c r="I33" s="18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7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8" t="s">
        <v>20</v>
      </c>
    </row>
    <row r="36" spans="3:9" ht="13.5" customHeight="1" thickBot="1">
      <c r="C36" s="12" t="s">
        <v>21</v>
      </c>
      <c r="D36" s="29">
        <v>21647.23</v>
      </c>
      <c r="E36" s="30">
        <v>239146.8</v>
      </c>
      <c r="F36" s="30">
        <v>241889.59</v>
      </c>
      <c r="G36" s="30">
        <f>E36</f>
        <v>239146.8</v>
      </c>
      <c r="H36" s="30">
        <f aca="true" t="shared" si="0" ref="H36:H44">+D36+E36-F36</f>
        <v>18904.440000000002</v>
      </c>
      <c r="I36" s="31" t="s">
        <v>22</v>
      </c>
    </row>
    <row r="37" spans="3:10" ht="14.25" customHeight="1" thickBot="1">
      <c r="C37" s="18" t="s">
        <v>23</v>
      </c>
      <c r="D37" s="19">
        <v>5330.049999999988</v>
      </c>
      <c r="E37" s="20">
        <v>46436.16</v>
      </c>
      <c r="F37" s="20">
        <v>48095.44</v>
      </c>
      <c r="G37" s="30">
        <v>15625.94</v>
      </c>
      <c r="H37" s="30">
        <f>+D37+E37-F37</f>
        <v>3670.7699999999895</v>
      </c>
      <c r="I37" s="32"/>
      <c r="J37" s="33"/>
    </row>
    <row r="38" spans="3:9" ht="13.5" customHeight="1" thickBot="1">
      <c r="C38" s="27" t="s">
        <v>24</v>
      </c>
      <c r="D38" s="34">
        <v>3521.8700000000244</v>
      </c>
      <c r="E38" s="20">
        <v>0</v>
      </c>
      <c r="F38" s="20">
        <v>3386.24</v>
      </c>
      <c r="G38" s="30"/>
      <c r="H38" s="30">
        <f t="shared" si="0"/>
        <v>135.63000000002467</v>
      </c>
      <c r="I38" s="35"/>
    </row>
    <row r="39" spans="3:9" ht="12.75" customHeight="1" thickBot="1">
      <c r="C39" s="18" t="s">
        <v>25</v>
      </c>
      <c r="D39" s="34">
        <v>34432.86</v>
      </c>
      <c r="E39" s="20">
        <v>262774.52</v>
      </c>
      <c r="F39" s="20">
        <v>274872.05</v>
      </c>
      <c r="G39" s="30">
        <f aca="true" t="shared" si="1" ref="G39:G45">E39</f>
        <v>262774.52</v>
      </c>
      <c r="H39" s="30">
        <f t="shared" si="0"/>
        <v>22335.330000000016</v>
      </c>
      <c r="I39" s="36" t="s">
        <v>26</v>
      </c>
    </row>
    <row r="40" spans="3:9" ht="13.5" customHeight="1" thickBot="1">
      <c r="C40" s="18" t="s">
        <v>27</v>
      </c>
      <c r="D40" s="19">
        <v>6929.039999999986</v>
      </c>
      <c r="E40" s="20">
        <v>60366.96</v>
      </c>
      <c r="F40" s="20">
        <v>62523.99</v>
      </c>
      <c r="G40" s="30">
        <v>72288.16</v>
      </c>
      <c r="H40" s="30">
        <f t="shared" si="0"/>
        <v>4772.0099999999875</v>
      </c>
      <c r="I40" s="37" t="s">
        <v>28</v>
      </c>
    </row>
    <row r="41" spans="3:9" s="43" customFormat="1" ht="13.5" customHeight="1" thickBot="1">
      <c r="C41" s="38" t="s">
        <v>29</v>
      </c>
      <c r="D41" s="39">
        <v>0</v>
      </c>
      <c r="E41" s="40"/>
      <c r="F41" s="40"/>
      <c r="G41" s="30">
        <f t="shared" si="1"/>
        <v>0</v>
      </c>
      <c r="H41" s="41">
        <f t="shared" si="0"/>
        <v>0</v>
      </c>
      <c r="I41" s="42" t="s">
        <v>28</v>
      </c>
    </row>
    <row r="42" spans="3:9" ht="13.5" customHeight="1" thickBot="1">
      <c r="C42" s="18" t="s">
        <v>30</v>
      </c>
      <c r="D42" s="19">
        <v>368.98</v>
      </c>
      <c r="E42" s="23">
        <v>3214.8</v>
      </c>
      <c r="F42" s="23">
        <v>3329.64</v>
      </c>
      <c r="G42" s="30">
        <f t="shared" si="1"/>
        <v>3214.8</v>
      </c>
      <c r="H42" s="30">
        <f t="shared" si="0"/>
        <v>254.14000000000033</v>
      </c>
      <c r="I42" s="37" t="s">
        <v>31</v>
      </c>
    </row>
    <row r="43" spans="3:9" ht="13.5" customHeight="1" thickBot="1">
      <c r="C43" s="27" t="s">
        <v>32</v>
      </c>
      <c r="D43" s="19">
        <v>5379.4</v>
      </c>
      <c r="E43" s="23">
        <v>39499.56</v>
      </c>
      <c r="F43" s="23">
        <v>41523.99</v>
      </c>
      <c r="G43" s="30">
        <f t="shared" si="1"/>
        <v>39499.56</v>
      </c>
      <c r="H43" s="30">
        <f t="shared" si="0"/>
        <v>3354.970000000001</v>
      </c>
      <c r="I43" s="36"/>
    </row>
    <row r="44" spans="3:9" s="48" customFormat="1" ht="13.5" thickBot="1">
      <c r="C44" s="27" t="s">
        <v>33</v>
      </c>
      <c r="D44" s="44">
        <v>0</v>
      </c>
      <c r="E44" s="45">
        <v>369.4</v>
      </c>
      <c r="F44" s="45">
        <v>369.4</v>
      </c>
      <c r="G44" s="30"/>
      <c r="H44" s="46">
        <f t="shared" si="0"/>
        <v>0</v>
      </c>
      <c r="I44" s="47"/>
    </row>
    <row r="45" spans="3:9" ht="17.25" customHeight="1" thickBot="1">
      <c r="C45" s="18" t="s">
        <v>34</v>
      </c>
      <c r="D45" s="19">
        <v>1168.47</v>
      </c>
      <c r="E45" s="23">
        <v>10448.37</v>
      </c>
      <c r="F45" s="23">
        <v>10785.31</v>
      </c>
      <c r="G45" s="30">
        <f t="shared" si="1"/>
        <v>10448.37</v>
      </c>
      <c r="H45" s="30">
        <f>+D45+E45-F45</f>
        <v>831.5300000000007</v>
      </c>
      <c r="I45" s="36" t="s">
        <v>35</v>
      </c>
    </row>
    <row r="46" spans="3:9" s="54" customFormat="1" ht="13.5" hidden="1" thickBot="1">
      <c r="C46" s="49" t="s">
        <v>36</v>
      </c>
      <c r="D46" s="50">
        <v>0</v>
      </c>
      <c r="E46" s="51"/>
      <c r="F46" s="51"/>
      <c r="G46" s="52"/>
      <c r="H46" s="52">
        <f>+D46+E46-F46</f>
        <v>0</v>
      </c>
      <c r="I46" s="53" t="s">
        <v>37</v>
      </c>
    </row>
    <row r="47" spans="3:9" s="55" customFormat="1" ht="15.75" customHeight="1" thickBot="1">
      <c r="C47" s="18" t="s">
        <v>18</v>
      </c>
      <c r="D47" s="26">
        <f>SUM(D36:D46)</f>
        <v>78777.89999999998</v>
      </c>
      <c r="E47" s="26">
        <f>SUM(E36:E46)</f>
        <v>662256.5700000001</v>
      </c>
      <c r="F47" s="26">
        <f>SUM(F36:F46)</f>
        <v>686775.6500000001</v>
      </c>
      <c r="G47" s="26">
        <f>SUM(G36:G46)</f>
        <v>642998.15</v>
      </c>
      <c r="H47" s="26">
        <f>SUM(H36:H46)</f>
        <v>54258.82000000002</v>
      </c>
      <c r="I47" s="35"/>
    </row>
    <row r="48" spans="3:9" ht="13.5" customHeight="1" thickBot="1">
      <c r="C48" s="56" t="s">
        <v>38</v>
      </c>
      <c r="D48" s="56"/>
      <c r="E48" s="56"/>
      <c r="F48" s="56"/>
      <c r="G48" s="56"/>
      <c r="H48" s="56"/>
      <c r="I48" s="56"/>
    </row>
    <row r="49" spans="3:9" ht="28.5" customHeight="1" thickBot="1">
      <c r="C49" s="57" t="s">
        <v>39</v>
      </c>
      <c r="D49" s="58" t="s">
        <v>40</v>
      </c>
      <c r="E49" s="59"/>
      <c r="F49" s="59"/>
      <c r="G49" s="59"/>
      <c r="H49" s="60"/>
      <c r="I49" s="61" t="s">
        <v>41</v>
      </c>
    </row>
    <row r="50" spans="3:9" ht="28.5" customHeight="1" hidden="1" thickBot="1">
      <c r="C50" s="57"/>
      <c r="D50" s="58" t="s">
        <v>42</v>
      </c>
      <c r="E50" s="59"/>
      <c r="F50" s="59"/>
      <c r="G50" s="59"/>
      <c r="H50" s="60"/>
      <c r="I50" s="36" t="s">
        <v>37</v>
      </c>
    </row>
    <row r="51" spans="3:8" ht="18" customHeight="1">
      <c r="C51" s="62" t="s">
        <v>43</v>
      </c>
      <c r="D51" s="62"/>
      <c r="E51" s="62"/>
      <c r="F51" s="62"/>
      <c r="G51" s="62"/>
      <c r="H51" s="63">
        <f>+H33+H47</f>
        <v>92897.0800000001</v>
      </c>
    </row>
    <row r="52" spans="3:4" ht="15" hidden="1">
      <c r="C52" s="65" t="s">
        <v>44</v>
      </c>
      <c r="D52" s="65"/>
    </row>
    <row r="53" ht="12.75">
      <c r="C53" s="66" t="s">
        <v>45</v>
      </c>
    </row>
    <row r="54" spans="5:6" ht="12.75">
      <c r="E54" s="67"/>
      <c r="F54" s="67"/>
    </row>
    <row r="55" spans="4:8" ht="12.75">
      <c r="D55" s="67"/>
      <c r="E55" s="67"/>
      <c r="F55" s="67"/>
      <c r="G55" s="67"/>
      <c r="H55" s="67"/>
    </row>
  </sheetData>
  <sheetProtection/>
  <mergeCells count="11">
    <mergeCell ref="C34:I34"/>
    <mergeCell ref="I36:I37"/>
    <mergeCell ref="C48:I48"/>
    <mergeCell ref="D49:H49"/>
    <mergeCell ref="D50:H50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2"/>
  <dimension ref="A13:I24"/>
  <sheetViews>
    <sheetView zoomScaleSheetLayoutView="120" zoomScalePageLayoutView="0" workbookViewId="0" topLeftCell="A7">
      <selection activeCell="D32" sqref="D32"/>
    </sheetView>
  </sheetViews>
  <sheetFormatPr defaultColWidth="9.00390625" defaultRowHeight="12.75"/>
  <cols>
    <col min="1" max="1" width="4.625" style="69" customWidth="1"/>
    <col min="2" max="2" width="12.375" style="69" customWidth="1"/>
    <col min="3" max="3" width="13.25390625" style="69" hidden="1" customWidth="1"/>
    <col min="4" max="4" width="12.125" style="69" customWidth="1"/>
    <col min="5" max="5" width="13.625" style="69" customWidth="1"/>
    <col min="6" max="6" width="13.25390625" style="69" customWidth="1"/>
    <col min="7" max="7" width="14.25390625" style="69" customWidth="1"/>
    <col min="8" max="8" width="15.125" style="69" customWidth="1"/>
    <col min="9" max="9" width="13.75390625" style="69" customWidth="1"/>
    <col min="10" max="16384" width="9.125" style="69" customWidth="1"/>
  </cols>
  <sheetData>
    <row r="13" spans="1:9" ht="15">
      <c r="A13" s="68" t="s">
        <v>46</v>
      </c>
      <c r="B13" s="68"/>
      <c r="C13" s="68"/>
      <c r="D13" s="68"/>
      <c r="E13" s="68"/>
      <c r="F13" s="68"/>
      <c r="G13" s="68"/>
      <c r="H13" s="68"/>
      <c r="I13" s="68"/>
    </row>
    <row r="14" spans="1:9" ht="15">
      <c r="A14" s="68" t="s">
        <v>47</v>
      </c>
      <c r="B14" s="68"/>
      <c r="C14" s="68"/>
      <c r="D14" s="68"/>
      <c r="E14" s="68"/>
      <c r="F14" s="68"/>
      <c r="G14" s="68"/>
      <c r="H14" s="68"/>
      <c r="I14" s="68"/>
    </row>
    <row r="15" spans="1:9" ht="15">
      <c r="A15" s="68" t="s">
        <v>48</v>
      </c>
      <c r="B15" s="68"/>
      <c r="C15" s="68"/>
      <c r="D15" s="68"/>
      <c r="E15" s="68"/>
      <c r="F15" s="68"/>
      <c r="G15" s="68"/>
      <c r="H15" s="68"/>
      <c r="I15" s="68"/>
    </row>
    <row r="16" spans="1:9" ht="60">
      <c r="A16" s="70" t="s">
        <v>49</v>
      </c>
      <c r="B16" s="70" t="s">
        <v>50</v>
      </c>
      <c r="C16" s="70" t="s">
        <v>51</v>
      </c>
      <c r="D16" s="70" t="s">
        <v>52</v>
      </c>
      <c r="E16" s="70" t="s">
        <v>53</v>
      </c>
      <c r="F16" s="71" t="s">
        <v>54</v>
      </c>
      <c r="G16" s="71" t="s">
        <v>55</v>
      </c>
      <c r="H16" s="70" t="s">
        <v>56</v>
      </c>
      <c r="I16" s="70" t="s">
        <v>57</v>
      </c>
    </row>
    <row r="17" spans="1:9" ht="15">
      <c r="A17" s="72" t="s">
        <v>58</v>
      </c>
      <c r="B17" s="73">
        <v>-3.45194</v>
      </c>
      <c r="C17" s="73">
        <v>0</v>
      </c>
      <c r="D17" s="73">
        <v>46.43616</v>
      </c>
      <c r="E17" s="73">
        <v>48.09544</v>
      </c>
      <c r="F17" s="73">
        <v>2.16</v>
      </c>
      <c r="G17" s="73">
        <v>15.62</v>
      </c>
      <c r="H17" s="73">
        <v>3.67077</v>
      </c>
      <c r="I17" s="73">
        <f>B17+D17+F17-G17</f>
        <v>29.524220000000007</v>
      </c>
    </row>
    <row r="19" ht="15">
      <c r="A19" s="69" t="s">
        <v>59</v>
      </c>
    </row>
    <row r="20" ht="15">
      <c r="A20" s="69" t="s">
        <v>60</v>
      </c>
    </row>
    <row r="21" ht="15">
      <c r="A21" s="69" t="s">
        <v>61</v>
      </c>
    </row>
    <row r="22" ht="15">
      <c r="A22" s="69" t="s">
        <v>62</v>
      </c>
    </row>
    <row r="23" ht="15">
      <c r="A23" s="69" t="s">
        <v>63</v>
      </c>
    </row>
    <row r="24" ht="15">
      <c r="A24" s="69" t="s">
        <v>64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0"/>
  <dimension ref="A1:H26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41.37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74" t="s">
        <v>65</v>
      </c>
      <c r="B1" s="74"/>
      <c r="C1" s="74"/>
      <c r="D1" s="74"/>
      <c r="E1" s="74"/>
      <c r="F1" s="74"/>
      <c r="G1" s="74"/>
      <c r="H1" s="75"/>
    </row>
    <row r="2" spans="1:7" ht="29.25" customHeight="1" thickBot="1">
      <c r="A2" s="76"/>
      <c r="B2" s="76"/>
      <c r="C2" s="76"/>
      <c r="D2" s="76"/>
      <c r="E2" s="76"/>
      <c r="F2" s="76"/>
      <c r="G2" s="76"/>
    </row>
    <row r="3" spans="1:8" ht="13.5" hidden="1" thickBot="1">
      <c r="A3" s="77"/>
      <c r="B3" s="78"/>
      <c r="C3" s="79"/>
      <c r="D3" s="78"/>
      <c r="E3" s="78"/>
      <c r="F3" s="80" t="s">
        <v>66</v>
      </c>
      <c r="G3" s="81"/>
      <c r="H3" s="78"/>
    </row>
    <row r="4" spans="1:8" ht="12.75" hidden="1">
      <c r="A4" s="82" t="s">
        <v>67</v>
      </c>
      <c r="B4" s="83" t="s">
        <v>68</v>
      </c>
      <c r="C4" s="82" t="s">
        <v>69</v>
      </c>
      <c r="D4" s="83" t="s">
        <v>70</v>
      </c>
      <c r="E4" s="84" t="s">
        <v>71</v>
      </c>
      <c r="F4" s="84"/>
      <c r="G4" s="84"/>
      <c r="H4" s="84" t="s">
        <v>72</v>
      </c>
    </row>
    <row r="5" spans="1:8" ht="12.75" hidden="1">
      <c r="A5" s="82" t="s">
        <v>73</v>
      </c>
      <c r="B5" s="83"/>
      <c r="C5" s="85"/>
      <c r="D5" s="83" t="s">
        <v>74</v>
      </c>
      <c r="E5" s="83" t="s">
        <v>75</v>
      </c>
      <c r="F5" s="83" t="s">
        <v>76</v>
      </c>
      <c r="G5" s="83" t="s">
        <v>77</v>
      </c>
      <c r="H5" s="83"/>
    </row>
    <row r="6" spans="1:8" ht="12.75" hidden="1">
      <c r="A6" s="82"/>
      <c r="B6" s="83"/>
      <c r="C6" s="85"/>
      <c r="D6" s="83" t="s">
        <v>78</v>
      </c>
      <c r="E6" s="86"/>
      <c r="F6" s="83" t="s">
        <v>79</v>
      </c>
      <c r="G6" s="83" t="s">
        <v>80</v>
      </c>
      <c r="H6" s="86"/>
    </row>
    <row r="7" spans="1:8" ht="12.75" hidden="1">
      <c r="A7" s="87"/>
      <c r="B7" s="86"/>
      <c r="C7" s="88"/>
      <c r="D7" s="86"/>
      <c r="E7" s="86"/>
      <c r="F7" s="86"/>
      <c r="G7" s="83" t="s">
        <v>81</v>
      </c>
      <c r="H7" s="86"/>
    </row>
    <row r="8" spans="1:8" ht="13.5" hidden="1" thickBot="1">
      <c r="A8" s="89"/>
      <c r="B8" s="90"/>
      <c r="C8" s="91"/>
      <c r="D8" s="90"/>
      <c r="E8" s="90"/>
      <c r="F8" s="90"/>
      <c r="G8" s="90"/>
      <c r="H8" s="90"/>
    </row>
    <row r="9" spans="1:8" ht="12.75" hidden="1">
      <c r="A9" s="78"/>
      <c r="B9" s="92"/>
      <c r="C9" s="79"/>
      <c r="D9" s="78"/>
      <c r="E9" s="78"/>
      <c r="F9" s="78"/>
      <c r="G9" s="92"/>
      <c r="H9" s="92"/>
    </row>
    <row r="10" spans="1:8" ht="12.75" hidden="1">
      <c r="A10" s="83">
        <v>1</v>
      </c>
      <c r="B10" s="93" t="s">
        <v>82</v>
      </c>
      <c r="C10" s="94" t="s">
        <v>83</v>
      </c>
      <c r="D10" s="83" t="s">
        <v>84</v>
      </c>
      <c r="E10" s="95"/>
      <c r="F10" s="96"/>
      <c r="G10" s="96">
        <f>+E10-F10</f>
        <v>0</v>
      </c>
      <c r="H10" s="97"/>
    </row>
    <row r="11" spans="1:8" ht="12.75" hidden="1">
      <c r="A11" s="83"/>
      <c r="B11" s="93"/>
      <c r="C11" s="82" t="s">
        <v>85</v>
      </c>
      <c r="D11" s="83" t="s">
        <v>86</v>
      </c>
      <c r="E11" s="95"/>
      <c r="F11" s="96"/>
      <c r="G11" s="96">
        <f>+E11-F11</f>
        <v>0</v>
      </c>
      <c r="H11" s="97"/>
    </row>
    <row r="12" spans="1:8" ht="12.75" hidden="1">
      <c r="A12" s="83"/>
      <c r="B12" s="93"/>
      <c r="C12" s="82" t="s">
        <v>87</v>
      </c>
      <c r="D12" s="83" t="s">
        <v>88</v>
      </c>
      <c r="E12" s="95"/>
      <c r="F12" s="96"/>
      <c r="G12" s="96">
        <f>+E12-F12</f>
        <v>0</v>
      </c>
      <c r="H12" s="97"/>
    </row>
    <row r="13" spans="1:8" ht="12.75" hidden="1">
      <c r="A13" s="83"/>
      <c r="B13" s="93"/>
      <c r="C13" s="82"/>
      <c r="D13" s="83"/>
      <c r="E13" s="98"/>
      <c r="F13" s="95"/>
      <c r="G13" s="96"/>
      <c r="H13" s="97"/>
    </row>
    <row r="14" spans="1:8" ht="12.75" hidden="1">
      <c r="A14" s="83"/>
      <c r="B14" s="93"/>
      <c r="C14" s="99" t="s">
        <v>89</v>
      </c>
      <c r="D14" s="100"/>
      <c r="E14" s="101">
        <f>SUM(E10:E13)</f>
        <v>0</v>
      </c>
      <c r="F14" s="101">
        <f>SUM(F10:F13)</f>
        <v>0</v>
      </c>
      <c r="G14" s="101">
        <f>SUM(G10:G13)</f>
        <v>0</v>
      </c>
      <c r="H14" s="97"/>
    </row>
    <row r="15" spans="1:8" ht="13.5" hidden="1" thickBot="1">
      <c r="A15" s="102"/>
      <c r="B15" s="103"/>
      <c r="C15" s="104"/>
      <c r="D15" s="105"/>
      <c r="E15" s="106"/>
      <c r="F15" s="106"/>
      <c r="G15" s="107"/>
      <c r="H15" s="108"/>
    </row>
    <row r="16" spans="1:8" ht="12.75" hidden="1">
      <c r="A16" s="78"/>
      <c r="B16" s="92"/>
      <c r="C16" s="109"/>
      <c r="D16" s="110"/>
      <c r="E16" s="111"/>
      <c r="F16" s="112"/>
      <c r="G16" s="112"/>
      <c r="H16" s="113"/>
    </row>
    <row r="17" spans="1:8" ht="12.75" hidden="1">
      <c r="A17" s="86"/>
      <c r="B17" s="114" t="s">
        <v>18</v>
      </c>
      <c r="C17" s="115"/>
      <c r="D17" s="85"/>
      <c r="E17" s="116">
        <f>E14</f>
        <v>0</v>
      </c>
      <c r="F17" s="117">
        <f>+F14</f>
        <v>0</v>
      </c>
      <c r="G17" s="118">
        <f>+E17-F17</f>
        <v>0</v>
      </c>
      <c r="H17" s="97"/>
    </row>
    <row r="18" spans="1:8" ht="13.5" hidden="1" thickBot="1">
      <c r="A18" s="90"/>
      <c r="B18" s="119"/>
      <c r="C18" s="120"/>
      <c r="D18" s="121"/>
      <c r="E18" s="105"/>
      <c r="F18" s="122"/>
      <c r="G18" s="122"/>
      <c r="H18" s="122"/>
    </row>
    <row r="20" spans="1:7" ht="63.75" customHeight="1">
      <c r="A20" s="123" t="s">
        <v>90</v>
      </c>
      <c r="B20" s="123" t="s">
        <v>91</v>
      </c>
      <c r="C20" s="123" t="s">
        <v>92</v>
      </c>
      <c r="D20" s="123" t="s">
        <v>93</v>
      </c>
      <c r="E20" s="124" t="s">
        <v>94</v>
      </c>
      <c r="F20" s="123" t="s">
        <v>95</v>
      </c>
      <c r="G20" s="125"/>
    </row>
    <row r="21" spans="1:7" ht="15">
      <c r="A21" s="126">
        <v>1</v>
      </c>
      <c r="B21" s="127">
        <v>3521.87</v>
      </c>
      <c r="C21" s="127"/>
      <c r="D21" s="127">
        <v>3386.24</v>
      </c>
      <c r="E21" s="127"/>
      <c r="F21" s="127">
        <f>+B21+C21-D21</f>
        <v>135.6300000000001</v>
      </c>
      <c r="G21" s="128"/>
    </row>
    <row r="23" spans="1:5" ht="90">
      <c r="A23" s="123" t="s">
        <v>90</v>
      </c>
      <c r="B23" s="123" t="s">
        <v>96</v>
      </c>
      <c r="C23" s="123" t="s">
        <v>97</v>
      </c>
      <c r="D23" s="123" t="s">
        <v>98</v>
      </c>
      <c r="E23" s="123" t="s">
        <v>99</v>
      </c>
    </row>
    <row r="24" spans="1:5" ht="15">
      <c r="A24" s="129">
        <v>1</v>
      </c>
      <c r="B24" s="130">
        <v>35.78</v>
      </c>
      <c r="C24" s="130">
        <f>+C21+E21</f>
        <v>0</v>
      </c>
      <c r="D24" s="130">
        <f>+F17*1000</f>
        <v>0</v>
      </c>
      <c r="E24" s="130">
        <f>+B24+C24-D24</f>
        <v>35.78</v>
      </c>
    </row>
    <row r="26" ht="12.75">
      <c r="B26" t="s">
        <v>100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2016-03-31T18:19:37Z</dcterms:created>
  <dcterms:modified xsi:type="dcterms:W3CDTF">2016-03-31T18:20:27Z</dcterms:modified>
  <cp:category/>
  <cp:version/>
  <cp:contentType/>
  <cp:contentStatus/>
</cp:coreProperties>
</file>