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<sst xmlns="http://schemas.openxmlformats.org/spreadsheetml/2006/main" count="108" uniqueCount="97">
  <si>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</si>
  <si>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</si>
  <si>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</si>
  <si>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Сосновая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</si>
  <si>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</si>
  <si>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</si>
  <si>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</si>
  <si>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</si>
  <si>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</si>
  <si>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</si>
  <si>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</si>
  <si>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</si>
  <si>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</si>
  <si>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</si>
  <si>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</si>
  <si>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</si>
  <si>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</si>
  <si>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</si>
  <si>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</si>
  <si>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</si>
  <si>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</si>
  <si>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</si>
  <si>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Н/2009-84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</si>
  <si>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</si>
  <si>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</si>
  <si>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</si>
  <si>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</si>
  <si>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</si>
  <si>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</si>
  <si>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</si>
  <si>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</si>
  <si>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</si>
  <si>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</si>
  <si>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</si>
  <si>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</si>
  <si>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</si>
  <si>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</si>
  <si>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</si>
  <si>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ООО "Домашние сети"</t>
  </si>
  <si>
    <t>ООО "Сантех сервис"</t>
  </si>
  <si>
    <t xml:space="preserve">Поступило от ООО "Сантех сервис" за управление и содержание общедомового имущества 31163.52 руб. </t>
  </si>
  <si>
    <t>ИП Гулякова Е.Г.</t>
  </si>
  <si>
    <t xml:space="preserve">Поступило от ИП Гулякова Е.Г. за управление и содержание общедомового имущества 7061.15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</si>
  <si>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</si>
  <si>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</si>
  <si>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</si>
  <si>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</si>
  <si>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</si>
  <si>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Сосновая с 01.01.2015.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</si>
  <si>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</si>
  <si>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</si>
  <si>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</si>
  <si>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</si>
  <si>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</si>
  <si>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</si>
  <si>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</si>
  <si>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</si>
  <si>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</si>
  <si>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</si>
  <si>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82</t>
    </r>
    <r>
      <rPr>
        <b/>
        <sz val="11"/>
        <color indexed="8"/>
        <rFont val="Calibri"/>
        <family val="2"/>
      </rPr>
      <t xml:space="preserve">,72 </t>
    </r>
    <r>
      <rPr>
        <sz val="10"/>
        <rFont val="Arial Cyr"/>
        <family val="0"/>
      </rPr>
      <t>тыс.рублей, в том числе:</t>
    </r>
  </si>
  <si>
    <t>ремонт канализационных лежаков  - 81,29 т.р.</t>
  </si>
  <si>
    <t>работы по электрике - 0,14 т.р.</t>
  </si>
  <si>
    <t>шпаклевка после протечки - 0,44 т.р.</t>
  </si>
  <si>
    <t>закраска надписей на фасаде - 0,19 т.р.</t>
  </si>
  <si>
    <t>установка зпмка на люк выхода на крышу - 0,20 т.р.</t>
  </si>
  <si>
    <t>прочее - 0,46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</si>
  <si>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Сосновая,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</si>
  <si>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</si>
  <si>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</si>
  <si>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</si>
  <si>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</si>
  <si>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</si>
  <si>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</si>
  <si>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</si>
  <si>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</si>
  <si>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</si>
  <si>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</si>
  <si>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</si>
  <si>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</si>
  <si>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</si>
  <si>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</si>
  <si>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</si>
  <si>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1</t>
  </si>
  <si>
    <t>замена подъездного отопления</t>
  </si>
  <si>
    <t>44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</si>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</sst>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7" fillId="0" borderId="17" xfId="0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/>
      <protection/>
    </xf>
    <xf numFmtId="0" fontId="35" fillId="0" borderId="23" xfId="52" applyFill="1" applyBorder="1" applyAlignment="1">
      <alignment horizontal="center" vertical="center" wrapText="1"/>
      <protection/>
    </xf>
    <xf numFmtId="0" fontId="35" fillId="0" borderId="23" xfId="52" applyFont="1" applyFill="1" applyBorder="1" applyAlignment="1">
      <alignment horizontal="center" vertical="center" wrapText="1"/>
      <protection/>
    </xf>
    <xf numFmtId="0" fontId="43" fillId="0" borderId="23" xfId="52" applyFont="1" applyFill="1" applyBorder="1" applyAlignment="1">
      <alignment horizontal="center" vertical="center"/>
      <protection/>
    </xf>
    <xf numFmtId="2" fontId="43" fillId="0" borderId="23" xfId="52" applyNumberFormat="1" applyFont="1" applyFill="1" applyBorder="1" applyAlignment="1">
      <alignment horizontal="center" vertical="center"/>
      <protection/>
    </xf>
    <xf numFmtId="0" fontId="35" fillId="0" borderId="0" xfId="52" applyFont="1" applyFill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7" xfId="0" applyFont="1" applyBorder="1" applyAlignment="1">
      <alignment/>
    </xf>
    <xf numFmtId="0" fontId="0" fillId="0" borderId="25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7" xfId="61" applyNumberFormat="1" applyFont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/>
    </xf>
    <xf numFmtId="4" fontId="34" fillId="0" borderId="23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4" fontId="34" fillId="0" borderId="2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4"/>
  <sheetViews>
    <sheetView tabSelected="1" zoomScaleSheetLayoutView="100" zoomScalePageLayoutView="0" workbookViewId="0" topLeftCell="C21">
      <selection activeCell="I57" sqref="I5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9" customWidth="1"/>
    <col min="4" max="4" width="14.375" style="49" customWidth="1"/>
    <col min="5" max="5" width="11.875" style="49" customWidth="1"/>
    <col min="6" max="6" width="13.25390625" style="49" customWidth="1"/>
    <col min="7" max="7" width="11.875" style="49" customWidth="1"/>
    <col min="8" max="8" width="14.375" style="49" customWidth="1"/>
    <col min="9" max="9" width="33.375" style="4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8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143578.3699999994</v>
      </c>
      <c r="E28" s="20">
        <v>1324362.71</v>
      </c>
      <c r="F28" s="20">
        <v>1379752.58</v>
      </c>
      <c r="G28" s="20">
        <v>1332072.93</v>
      </c>
      <c r="H28" s="21">
        <f>+D28+E28-F28</f>
        <v>88188.4999999993</v>
      </c>
      <c r="I28" s="22" t="s">
        <v>13</v>
      </c>
    </row>
    <row r="29" spans="3:9" ht="13.5" customHeight="1" thickBot="1">
      <c r="C29" s="18" t="s">
        <v>14</v>
      </c>
      <c r="D29" s="19">
        <v>26581.1</v>
      </c>
      <c r="E29" s="23">
        <v>320573.25</v>
      </c>
      <c r="F29" s="23">
        <v>337295.7</v>
      </c>
      <c r="G29" s="20">
        <v>322628.5</v>
      </c>
      <c r="H29" s="21">
        <f>+D29+E29-F29</f>
        <v>9858.649999999965</v>
      </c>
      <c r="I29" s="24"/>
    </row>
    <row r="30" spans="3:9" ht="13.5" customHeight="1" thickBot="1">
      <c r="C30" s="18" t="s">
        <v>15</v>
      </c>
      <c r="D30" s="19">
        <v>15600.269999999931</v>
      </c>
      <c r="E30" s="23">
        <v>241202.51</v>
      </c>
      <c r="F30" s="23">
        <v>248012.77</v>
      </c>
      <c r="G30" s="20">
        <v>251464.11</v>
      </c>
      <c r="H30" s="21">
        <f>+D30+E30-F30</f>
        <v>8790.009999999951</v>
      </c>
      <c r="I30" s="24"/>
    </row>
    <row r="31" spans="3:9" ht="13.5" customHeight="1" thickBot="1">
      <c r="C31" s="18" t="s">
        <v>16</v>
      </c>
      <c r="D31" s="19">
        <v>9437.399999999965</v>
      </c>
      <c r="E31" s="23">
        <v>141681.9</v>
      </c>
      <c r="F31" s="23">
        <v>145955.9</v>
      </c>
      <c r="G31" s="20">
        <v>112177.91</v>
      </c>
      <c r="H31" s="21">
        <f>+D31+E31-F31</f>
        <v>5163.399999999965</v>
      </c>
      <c r="I31" s="24"/>
    </row>
    <row r="32" spans="3:9" ht="13.5" customHeight="1" thickBot="1">
      <c r="C32" s="18" t="s">
        <v>17</v>
      </c>
      <c r="D32" s="19">
        <v>800.8200000000033</v>
      </c>
      <c r="E32" s="23">
        <v>5594.55</v>
      </c>
      <c r="F32" s="23">
        <v>6201.74</v>
      </c>
      <c r="G32" s="20">
        <f>E32</f>
        <v>5594.55</v>
      </c>
      <c r="H32" s="21">
        <f>+D32+E32-F32</f>
        <v>193.63000000000375</v>
      </c>
      <c r="I32" s="25"/>
    </row>
    <row r="33" spans="3:9" ht="13.5" customHeight="1" thickBot="1">
      <c r="C33" s="18" t="s">
        <v>18</v>
      </c>
      <c r="D33" s="26">
        <f>SUM(D28:D32)</f>
        <v>195997.95999999932</v>
      </c>
      <c r="E33" s="26">
        <f>SUM(E28:E32)</f>
        <v>2033414.92</v>
      </c>
      <c r="F33" s="26">
        <f>SUM(F28:F32)</f>
        <v>2117218.6900000004</v>
      </c>
      <c r="G33" s="26">
        <f>SUM(G28:G32)</f>
        <v>2023938</v>
      </c>
      <c r="H33" s="26">
        <f>SUM(H28:H32)</f>
        <v>112194.18999999919</v>
      </c>
      <c r="I33" s="18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7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8" t="s">
        <v>20</v>
      </c>
    </row>
    <row r="36" spans="3:9" ht="13.5" customHeight="1" thickBot="1">
      <c r="C36" s="12" t="s">
        <v>21</v>
      </c>
      <c r="D36" s="29">
        <v>44641.32999999984</v>
      </c>
      <c r="E36" s="30">
        <v>667497.79</v>
      </c>
      <c r="F36" s="30">
        <v>680014.76</v>
      </c>
      <c r="G36" s="30">
        <f>E36</f>
        <v>667497.79</v>
      </c>
      <c r="H36" s="30">
        <f aca="true" t="shared" si="0" ref="H36:H43">+D36+E36-F36</f>
        <v>32124.35999999987</v>
      </c>
      <c r="I36" s="31" t="s">
        <v>22</v>
      </c>
    </row>
    <row r="37" spans="3:10" ht="14.25" customHeight="1" thickBot="1">
      <c r="C37" s="18" t="s">
        <v>23</v>
      </c>
      <c r="D37" s="32">
        <v>10754.86</v>
      </c>
      <c r="E37" s="20">
        <v>137987.46</v>
      </c>
      <c r="F37" s="20">
        <v>142090.36</v>
      </c>
      <c r="G37" s="30">
        <v>82717.29</v>
      </c>
      <c r="H37" s="30">
        <f t="shared" si="0"/>
        <v>6651.960000000021</v>
      </c>
      <c r="I37" s="33"/>
      <c r="J37" s="34"/>
    </row>
    <row r="38" spans="3:9" ht="13.5" customHeight="1" thickBot="1">
      <c r="C38" s="27" t="s">
        <v>24</v>
      </c>
      <c r="D38" s="35">
        <v>9899.849999999991</v>
      </c>
      <c r="E38" s="20">
        <v>0</v>
      </c>
      <c r="F38" s="20">
        <v>8378.52</v>
      </c>
      <c r="G38" s="30"/>
      <c r="H38" s="30">
        <f t="shared" si="0"/>
        <v>1521.3299999999908</v>
      </c>
      <c r="I38" s="36"/>
    </row>
    <row r="39" spans="3:9" ht="12.75" customHeight="1" hidden="1" thickBot="1">
      <c r="C39" s="18" t="s">
        <v>25</v>
      </c>
      <c r="D39" s="32">
        <v>0</v>
      </c>
      <c r="E39" s="20"/>
      <c r="F39" s="20"/>
      <c r="G39" s="30">
        <f aca="true" t="shared" si="1" ref="G39:G44">E39</f>
        <v>0</v>
      </c>
      <c r="H39" s="30">
        <f t="shared" si="0"/>
        <v>0</v>
      </c>
      <c r="I39" s="37" t="s">
        <v>26</v>
      </c>
    </row>
    <row r="40" spans="3:9" ht="13.5" customHeight="1" thickBot="1">
      <c r="C40" s="18" t="s">
        <v>27</v>
      </c>
      <c r="D40" s="32">
        <v>11699.97</v>
      </c>
      <c r="E40" s="20">
        <v>150118.08</v>
      </c>
      <c r="F40" s="20">
        <v>154581.47</v>
      </c>
      <c r="G40" s="30">
        <v>289934.17</v>
      </c>
      <c r="H40" s="30">
        <f t="shared" si="0"/>
        <v>7236.579999999987</v>
      </c>
      <c r="I40" s="38" t="s">
        <v>28</v>
      </c>
    </row>
    <row r="41" spans="3:9" ht="13.5" customHeight="1" thickBot="1">
      <c r="C41" s="18" t="s">
        <v>29</v>
      </c>
      <c r="D41" s="32">
        <v>1890.32</v>
      </c>
      <c r="E41" s="23">
        <v>24259.81</v>
      </c>
      <c r="F41" s="23">
        <v>24980.88</v>
      </c>
      <c r="G41" s="30">
        <f t="shared" si="1"/>
        <v>24259.81</v>
      </c>
      <c r="H41" s="30">
        <f t="shared" si="0"/>
        <v>1169.25</v>
      </c>
      <c r="I41" s="38" t="s">
        <v>30</v>
      </c>
    </row>
    <row r="42" spans="3:9" ht="13.5" customHeight="1" thickBot="1">
      <c r="C42" s="27" t="s">
        <v>31</v>
      </c>
      <c r="D42" s="19">
        <v>7884.0199999999895</v>
      </c>
      <c r="E42" s="23">
        <v>93890.84</v>
      </c>
      <c r="F42" s="23">
        <v>96678.73</v>
      </c>
      <c r="G42" s="30">
        <f t="shared" si="1"/>
        <v>93890.84</v>
      </c>
      <c r="H42" s="30">
        <f t="shared" si="0"/>
        <v>5096.12999999999</v>
      </c>
      <c r="I42" s="37"/>
    </row>
    <row r="43" spans="3:9" ht="13.5" customHeight="1" thickBot="1">
      <c r="C43" s="27" t="s">
        <v>32</v>
      </c>
      <c r="D43" s="19">
        <v>0</v>
      </c>
      <c r="E43" s="23">
        <v>4552.76</v>
      </c>
      <c r="F43" s="23">
        <v>3629.26</v>
      </c>
      <c r="G43" s="30"/>
      <c r="H43" s="30">
        <f t="shared" si="0"/>
        <v>923.5</v>
      </c>
      <c r="I43" s="37"/>
    </row>
    <row r="44" spans="3:9" ht="13.5" customHeight="1" thickBot="1">
      <c r="C44" s="18" t="s">
        <v>33</v>
      </c>
      <c r="D44" s="19">
        <v>4562.67</v>
      </c>
      <c r="E44" s="23">
        <v>58540.11</v>
      </c>
      <c r="F44" s="23">
        <v>60280.73</v>
      </c>
      <c r="G44" s="30">
        <f t="shared" si="1"/>
        <v>58540.11</v>
      </c>
      <c r="H44" s="30">
        <f>+D44+E44-F44</f>
        <v>2822.0499999999956</v>
      </c>
      <c r="I44" s="38" t="s">
        <v>34</v>
      </c>
    </row>
    <row r="45" spans="3:9" s="39" customFormat="1" ht="13.5" customHeight="1" thickBot="1">
      <c r="C45" s="18" t="s">
        <v>18</v>
      </c>
      <c r="D45" s="26">
        <f>SUM(D36:D44)</f>
        <v>91333.01999999983</v>
      </c>
      <c r="E45" s="26">
        <f>SUM(E36:E44)</f>
        <v>1136846.85</v>
      </c>
      <c r="F45" s="26">
        <f>SUM(F36:F44)</f>
        <v>1170634.71</v>
      </c>
      <c r="G45" s="26">
        <f>SUM(G36:G44)</f>
        <v>1216840.0100000002</v>
      </c>
      <c r="H45" s="26">
        <f>SUM(H36:H44)</f>
        <v>57545.15999999985</v>
      </c>
      <c r="I45" s="36"/>
    </row>
    <row r="46" spans="3:9" ht="13.5" customHeight="1" thickBot="1">
      <c r="C46" s="40" t="s">
        <v>35</v>
      </c>
      <c r="D46" s="40"/>
      <c r="E46" s="40"/>
      <c r="F46" s="40"/>
      <c r="G46" s="40"/>
      <c r="H46" s="40"/>
      <c r="I46" s="40"/>
    </row>
    <row r="47" spans="3:9" ht="27" customHeight="1" thickBot="1">
      <c r="C47" s="41" t="s">
        <v>36</v>
      </c>
      <c r="D47" s="42" t="s">
        <v>37</v>
      </c>
      <c r="E47" s="43"/>
      <c r="F47" s="43"/>
      <c r="G47" s="43"/>
      <c r="H47" s="44"/>
      <c r="I47" s="45" t="s">
        <v>38</v>
      </c>
    </row>
    <row r="48" spans="3:9" ht="26.25" customHeight="1" thickBot="1">
      <c r="C48" s="41" t="s">
        <v>39</v>
      </c>
      <c r="D48" s="42" t="s">
        <v>40</v>
      </c>
      <c r="E48" s="43"/>
      <c r="F48" s="43"/>
      <c r="G48" s="43"/>
      <c r="H48" s="44"/>
      <c r="I48" s="46" t="s">
        <v>39</v>
      </c>
    </row>
    <row r="49" spans="3:9" ht="26.25" customHeight="1" thickBot="1">
      <c r="C49" s="41" t="s">
        <v>41</v>
      </c>
      <c r="D49" s="42" t="s">
        <v>42</v>
      </c>
      <c r="E49" s="43"/>
      <c r="F49" s="43"/>
      <c r="G49" s="43"/>
      <c r="H49" s="44"/>
      <c r="I49" s="46" t="s">
        <v>41</v>
      </c>
    </row>
    <row r="50" spans="3:8" ht="21" customHeight="1">
      <c r="C50" s="47" t="s">
        <v>43</v>
      </c>
      <c r="D50" s="47"/>
      <c r="E50" s="47"/>
      <c r="F50" s="47"/>
      <c r="G50" s="47"/>
      <c r="H50" s="48">
        <f>+H33+H45</f>
        <v>169739.34999999905</v>
      </c>
    </row>
    <row r="51" spans="3:4" ht="15" hidden="1">
      <c r="C51" s="50" t="s">
        <v>44</v>
      </c>
      <c r="D51" s="50"/>
    </row>
    <row r="52" ht="12.75" customHeight="1">
      <c r="C52" s="51" t="s">
        <v>45</v>
      </c>
    </row>
    <row r="54" spans="4:8" ht="12.75">
      <c r="D54" s="52"/>
      <c r="E54" s="52"/>
      <c r="F54" s="52"/>
      <c r="G54" s="52"/>
      <c r="H54" s="52"/>
    </row>
  </sheetData>
  <sheetProtection/>
  <mergeCells count="12">
    <mergeCell ref="C34:I34"/>
    <mergeCell ref="I36:I37"/>
    <mergeCell ref="C46:I46"/>
    <mergeCell ref="D47:H47"/>
    <mergeCell ref="D48:H48"/>
    <mergeCell ref="D49:H49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zoomScaleSheetLayoutView="120" zoomScalePageLayoutView="0" workbookViewId="0" topLeftCell="A13">
      <selection activeCell="A23" sqref="A23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4.00390625" style="54" customWidth="1"/>
    <col min="10" max="16384" width="9.125" style="54" customWidth="1"/>
  </cols>
  <sheetData>
    <row r="13" spans="1:9" ht="15">
      <c r="A13" s="53" t="s">
        <v>46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47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5" t="s">
        <v>48</v>
      </c>
      <c r="B15" s="55"/>
      <c r="C15" s="55"/>
      <c r="D15" s="55"/>
      <c r="E15" s="55"/>
      <c r="F15" s="55"/>
      <c r="G15" s="55"/>
      <c r="H15" s="55"/>
      <c r="I15" s="55"/>
    </row>
    <row r="16" spans="1:9" ht="60">
      <c r="A16" s="56" t="s">
        <v>49</v>
      </c>
      <c r="B16" s="56" t="s">
        <v>50</v>
      </c>
      <c r="C16" s="56" t="s">
        <v>51</v>
      </c>
      <c r="D16" s="56" t="s">
        <v>52</v>
      </c>
      <c r="E16" s="56" t="s">
        <v>53</v>
      </c>
      <c r="F16" s="57" t="s">
        <v>54</v>
      </c>
      <c r="G16" s="57" t="s">
        <v>55</v>
      </c>
      <c r="H16" s="56" t="s">
        <v>56</v>
      </c>
      <c r="I16" s="56" t="s">
        <v>57</v>
      </c>
    </row>
    <row r="17" spans="1:9" ht="15">
      <c r="A17" s="58" t="s">
        <v>58</v>
      </c>
      <c r="B17" s="59">
        <v>46.442640000000026</v>
      </c>
      <c r="C17" s="59"/>
      <c r="D17" s="59">
        <v>137.98746</v>
      </c>
      <c r="E17" s="59">
        <v>142.09036</v>
      </c>
      <c r="F17" s="59">
        <f>2.16+38.22467</f>
        <v>40.38467</v>
      </c>
      <c r="G17" s="59">
        <v>82.71729</v>
      </c>
      <c r="H17" s="59">
        <v>6.65196</v>
      </c>
      <c r="I17" s="59">
        <f>B17+D17+F17-G17</f>
        <v>142.09748000000002</v>
      </c>
    </row>
    <row r="19" ht="15">
      <c r="A19" s="54" t="s">
        <v>59</v>
      </c>
    </row>
    <row r="20" ht="15">
      <c r="A20" s="54" t="s">
        <v>60</v>
      </c>
    </row>
    <row r="21" ht="15">
      <c r="A21" s="54" t="s">
        <v>61</v>
      </c>
    </row>
    <row r="22" ht="15">
      <c r="A22" s="54" t="s">
        <v>62</v>
      </c>
    </row>
    <row r="23" ht="15">
      <c r="A23" s="54" t="s">
        <v>63</v>
      </c>
    </row>
    <row r="24" ht="15">
      <c r="A24" s="54" t="s">
        <v>64</v>
      </c>
    </row>
    <row r="25" ht="15">
      <c r="A25" s="54" t="s">
        <v>65</v>
      </c>
    </row>
    <row r="26" ht="15">
      <c r="A26" s="60"/>
    </row>
    <row r="27" ht="15">
      <c r="A27" s="60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21.625" style="0" customWidth="1"/>
    <col min="5" max="5" width="23.25390625" style="0" customWidth="1"/>
    <col min="6" max="6" width="22.125" style="0" customWidth="1"/>
    <col min="7" max="7" width="11.25390625" style="0" customWidth="1"/>
  </cols>
  <sheetData>
    <row r="1" spans="1:7" ht="30.75" customHeight="1">
      <c r="A1" s="61" t="s">
        <v>66</v>
      </c>
      <c r="B1" s="61"/>
      <c r="C1" s="61"/>
      <c r="D1" s="61"/>
      <c r="E1" s="61"/>
      <c r="F1" s="61"/>
      <c r="G1" s="61"/>
    </row>
    <row r="2" spans="1:7" ht="18" customHeight="1">
      <c r="A2" s="61"/>
      <c r="B2" s="61"/>
      <c r="C2" s="61"/>
      <c r="D2" s="61"/>
      <c r="E2" s="61"/>
      <c r="F2" s="61"/>
      <c r="G2" s="61"/>
    </row>
    <row r="3" spans="1:7" ht="13.5" hidden="1" thickBot="1">
      <c r="A3" s="62"/>
      <c r="B3" s="63"/>
      <c r="C3" s="64"/>
      <c r="D3" s="63"/>
      <c r="E3" s="63"/>
      <c r="F3" s="65" t="s">
        <v>67</v>
      </c>
      <c r="G3" s="66"/>
    </row>
    <row r="4" spans="1:7" ht="12.75" hidden="1">
      <c r="A4" s="67" t="s">
        <v>68</v>
      </c>
      <c r="B4" s="68" t="s">
        <v>69</v>
      </c>
      <c r="C4" s="67" t="s">
        <v>70</v>
      </c>
      <c r="D4" s="68" t="s">
        <v>71</v>
      </c>
      <c r="E4" s="69" t="s">
        <v>72</v>
      </c>
      <c r="F4" s="69"/>
      <c r="G4" s="69"/>
    </row>
    <row r="5" spans="1:7" ht="12.75" hidden="1">
      <c r="A5" s="67" t="s">
        <v>73</v>
      </c>
      <c r="B5" s="68"/>
      <c r="C5" s="70"/>
      <c r="D5" s="68" t="s">
        <v>74</v>
      </c>
      <c r="E5" s="68" t="s">
        <v>75</v>
      </c>
      <c r="F5" s="68" t="s">
        <v>76</v>
      </c>
      <c r="G5" s="68" t="s">
        <v>77</v>
      </c>
    </row>
    <row r="6" spans="1:7" ht="12.75" hidden="1">
      <c r="A6" s="67"/>
      <c r="B6" s="68"/>
      <c r="C6" s="70"/>
      <c r="D6" s="68" t="s">
        <v>78</v>
      </c>
      <c r="E6" s="68"/>
      <c r="F6" s="68" t="s">
        <v>79</v>
      </c>
      <c r="G6" s="68" t="s">
        <v>80</v>
      </c>
    </row>
    <row r="7" spans="1:7" ht="12.75" hidden="1">
      <c r="A7" s="71"/>
      <c r="B7" s="72"/>
      <c r="C7" s="73"/>
      <c r="D7" s="72"/>
      <c r="E7" s="72"/>
      <c r="F7" s="72"/>
      <c r="G7" s="68" t="s">
        <v>81</v>
      </c>
    </row>
    <row r="8" spans="1:7" ht="13.5" hidden="1" thickBot="1">
      <c r="A8" s="74"/>
      <c r="B8" s="75"/>
      <c r="C8" s="76"/>
      <c r="D8" s="75"/>
      <c r="E8" s="75"/>
      <c r="F8" s="75"/>
      <c r="G8" s="75"/>
    </row>
    <row r="9" spans="1:7" ht="12.75" hidden="1">
      <c r="A9" s="63"/>
      <c r="B9" s="77"/>
      <c r="C9" s="64"/>
      <c r="D9" s="63"/>
      <c r="E9" s="63"/>
      <c r="F9" s="63"/>
      <c r="G9" s="77"/>
    </row>
    <row r="10" spans="1:7" ht="12.75" hidden="1">
      <c r="A10" s="68">
        <v>1</v>
      </c>
      <c r="B10" s="78" t="s">
        <v>82</v>
      </c>
      <c r="C10" s="70" t="s">
        <v>83</v>
      </c>
      <c r="D10" s="68" t="s">
        <v>84</v>
      </c>
      <c r="E10" s="79"/>
      <c r="F10" s="79"/>
      <c r="G10" s="80">
        <f>+E10-F10</f>
        <v>0</v>
      </c>
    </row>
    <row r="11" spans="1:7" ht="12.75" hidden="1">
      <c r="A11" s="68"/>
      <c r="B11" s="78"/>
      <c r="C11" s="67"/>
      <c r="D11" s="68"/>
      <c r="E11" s="79"/>
      <c r="F11" s="79"/>
      <c r="G11" s="80"/>
    </row>
    <row r="12" spans="1:7" ht="12.75" hidden="1">
      <c r="A12" s="68"/>
      <c r="B12" s="78"/>
      <c r="C12" s="81" t="s">
        <v>85</v>
      </c>
      <c r="D12" s="82"/>
      <c r="E12" s="83">
        <f>SUM(E10:E11)</f>
        <v>0</v>
      </c>
      <c r="F12" s="83">
        <f>SUM(F10:F11)</f>
        <v>0</v>
      </c>
      <c r="G12" s="83">
        <f>SUM(G10:G11)</f>
        <v>0</v>
      </c>
    </row>
    <row r="13" spans="1:7" ht="13.5" hidden="1" thickBot="1">
      <c r="A13" s="84"/>
      <c r="B13" s="85"/>
      <c r="C13" s="86"/>
      <c r="D13" s="87"/>
      <c r="E13" s="88"/>
      <c r="F13" s="88"/>
      <c r="G13" s="89"/>
    </row>
    <row r="14" spans="1:7" ht="9" customHeight="1" hidden="1">
      <c r="A14" s="63"/>
      <c r="B14" s="77"/>
      <c r="C14" s="90"/>
      <c r="D14" s="91"/>
      <c r="E14" s="92"/>
      <c r="F14" s="93"/>
      <c r="G14" s="93"/>
    </row>
    <row r="15" spans="1:7" ht="12.75" hidden="1">
      <c r="A15" s="72"/>
      <c r="B15" s="94" t="s">
        <v>18</v>
      </c>
      <c r="C15" s="95"/>
      <c r="D15" s="70"/>
      <c r="E15" s="96">
        <f>E12</f>
        <v>0</v>
      </c>
      <c r="F15" s="97">
        <f>+F12</f>
        <v>0</v>
      </c>
      <c r="G15" s="98">
        <f>+E15-F15</f>
        <v>0</v>
      </c>
    </row>
    <row r="16" spans="1:7" ht="10.5" customHeight="1" hidden="1" thickBot="1">
      <c r="A16" s="75"/>
      <c r="B16" s="99"/>
      <c r="C16" s="100"/>
      <c r="D16" s="101"/>
      <c r="E16" s="87"/>
      <c r="F16" s="102"/>
      <c r="G16" s="102"/>
    </row>
    <row r="18" spans="1:7" ht="50.25" customHeight="1">
      <c r="A18" s="103" t="s">
        <v>86</v>
      </c>
      <c r="B18" s="103" t="s">
        <v>87</v>
      </c>
      <c r="C18" s="103" t="s">
        <v>88</v>
      </c>
      <c r="D18" s="103" t="s">
        <v>89</v>
      </c>
      <c r="E18" s="104" t="s">
        <v>90</v>
      </c>
      <c r="F18" s="103" t="s">
        <v>91</v>
      </c>
      <c r="G18" s="105"/>
    </row>
    <row r="19" spans="1:7" ht="15">
      <c r="A19" s="106">
        <v>1</v>
      </c>
      <c r="B19" s="107">
        <v>9899.85</v>
      </c>
      <c r="C19" s="107"/>
      <c r="D19" s="107">
        <v>8378.52</v>
      </c>
      <c r="E19" s="107"/>
      <c r="F19" s="107">
        <f>+B19+C19-D19</f>
        <v>1521.33</v>
      </c>
      <c r="G19" s="108"/>
    </row>
    <row r="21" spans="1:5" ht="51" customHeight="1">
      <c r="A21" s="103" t="s">
        <v>86</v>
      </c>
      <c r="B21" s="103" t="s">
        <v>92</v>
      </c>
      <c r="C21" s="103" t="s">
        <v>93</v>
      </c>
      <c r="D21" s="103" t="s">
        <v>94</v>
      </c>
      <c r="E21" s="103" t="s">
        <v>95</v>
      </c>
    </row>
    <row r="22" spans="1:5" ht="15">
      <c r="A22" s="109">
        <v>1</v>
      </c>
      <c r="B22" s="110">
        <v>1081.32</v>
      </c>
      <c r="C22" s="110">
        <f>+C19+E19</f>
        <v>0</v>
      </c>
      <c r="D22" s="110">
        <f>+F15*1000</f>
        <v>0</v>
      </c>
      <c r="E22" s="110">
        <f>+B22+C22-D22</f>
        <v>1081.32</v>
      </c>
    </row>
    <row r="23" spans="1:5" ht="12.75">
      <c r="A23" s="73"/>
      <c r="B23" s="73"/>
      <c r="C23" s="111"/>
      <c r="D23" s="111"/>
      <c r="E23" s="70"/>
    </row>
    <row r="24" spans="2:6" ht="15">
      <c r="B24" s="112"/>
      <c r="F24" s="113" t="s">
        <v>96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2016-03-31T17:56:26Z</dcterms:created>
  <dcterms:modified xsi:type="dcterms:W3CDTF">2016-03-31T17:57:11Z</dcterms:modified>
  <cp:category/>
  <cp:version/>
  <cp:contentType/>
  <cp:contentStatus/>
</cp:coreProperties>
</file>