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<sst xmlns="http://schemas.openxmlformats.org/spreadsheetml/2006/main" count="104" uniqueCount="95">
  <si>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</si>
  <si>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</si>
  <si>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</si>
  <si>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10/1  по ул. Центральная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</si>
  <si>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</si>
  <si>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</si>
  <si>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</si>
  <si>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</si>
  <si>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</si>
  <si>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</si>
  <si>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</si>
  <si>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</si>
  <si>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</si>
  <si>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</si>
  <si>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</si>
  <si>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</si>
  <si>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</si>
  <si>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</si>
  <si>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</si>
  <si>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</si>
  <si>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</si>
  <si>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</si>
  <si>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Н/2008-15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</si>
  <si>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</si>
  <si>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</si>
  <si>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</si>
  <si>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</si>
  <si>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</si>
  <si>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</si>
  <si>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</si>
  <si>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</si>
  <si>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</si>
  <si>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</si>
  <si>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</si>
  <si>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</si>
  <si>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</si>
  <si>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</si>
  <si>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4320.00 руб., ОАО "Вымпелком" 3150.00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</si>
  <si>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</si>
  <si>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</si>
  <si>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</si>
  <si>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</si>
  <si>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</si>
  <si>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</si>
  <si>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10/1 по ул. Центральная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</si>
  <si>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</si>
  <si>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</si>
  <si>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</si>
  <si>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</si>
  <si>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</si>
  <si>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</si>
  <si>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</si>
  <si>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</si>
  <si>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</si>
  <si>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</si>
  <si>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227,15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</si>
  <si>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герметизация швов - 200,25 т.р.</t>
  </si>
  <si>
    <t>ремонт лифтового оборудования - 21,95 т.р.</t>
  </si>
  <si>
    <t>аварийное обслуживание - 3,72 т.р.</t>
  </si>
  <si>
    <t>закраска надписей на фасаде - 0,11 т.р.</t>
  </si>
  <si>
    <t>смена стекол - 0,14 т.р.</t>
  </si>
  <si>
    <t>прочее - 0,98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</si>
  <si>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Центральная, д. 10/1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</si>
  <si>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</si>
  <si>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</si>
  <si>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</si>
  <si>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</si>
  <si>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</si>
  <si>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</si>
  <si>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</si>
  <si>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</si>
  <si>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</si>
  <si>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</si>
  <si>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</si>
  <si>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</si>
  <si>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</si>
  <si>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</si>
  <si>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</si>
  <si>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</si>
  <si>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10/1</t>
  </si>
  <si>
    <t>замена стояков ГВС и ХВС</t>
  </si>
  <si>
    <t>654 м.п.</t>
  </si>
  <si>
    <t>изготовление энергетического паспорта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</si>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</sst>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6" fillId="0" borderId="0" xfId="52" applyFont="1" applyFill="1">
      <alignment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5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5" xfId="61" applyNumberFormat="1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2"/>
  <dimension ref="C1:J53"/>
  <sheetViews>
    <sheetView tabSelected="1" zoomScaleSheetLayoutView="100" zoomScalePageLayoutView="0" workbookViewId="0" topLeftCell="C17">
      <selection activeCell="J36" sqref="J36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7" customWidth="1"/>
    <col min="4" max="4" width="14.375" style="47" customWidth="1"/>
    <col min="5" max="5" width="11.875" style="47" customWidth="1"/>
    <col min="6" max="6" width="13.25390625" style="47" customWidth="1"/>
    <col min="7" max="7" width="11.875" style="47" customWidth="1"/>
    <col min="8" max="8" width="14.375" style="47" customWidth="1"/>
    <col min="9" max="9" width="33.37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9" t="s">
        <v>1</v>
      </c>
      <c r="D22" s="9"/>
      <c r="E22" s="9"/>
      <c r="F22" s="9"/>
      <c r="G22" s="9"/>
      <c r="H22" s="9"/>
      <c r="I22" s="9"/>
    </row>
    <row r="23" spans="3:9" ht="12.75">
      <c r="C23" s="10" t="s">
        <v>2</v>
      </c>
      <c r="D23" s="10"/>
      <c r="E23" s="10"/>
      <c r="F23" s="10"/>
      <c r="G23" s="10"/>
      <c r="H23" s="10"/>
      <c r="I23" s="10"/>
    </row>
    <row r="24" spans="3:9" ht="12.75">
      <c r="C24" s="10" t="s">
        <v>3</v>
      </c>
      <c r="D24" s="10"/>
      <c r="E24" s="10"/>
      <c r="F24" s="10"/>
      <c r="G24" s="10"/>
      <c r="H24" s="10"/>
      <c r="I24" s="10"/>
    </row>
    <row r="25" spans="3:9" ht="6" customHeight="1" thickBot="1">
      <c r="C25" s="11"/>
      <c r="D25" s="11"/>
      <c r="E25" s="11"/>
      <c r="F25" s="11"/>
      <c r="G25" s="11"/>
      <c r="H25" s="11"/>
      <c r="I25" s="11"/>
    </row>
    <row r="26" spans="3:9" ht="37.5" customHeight="1" thickBot="1">
      <c r="C26" s="12" t="s">
        <v>4</v>
      </c>
      <c r="D26" s="13" t="s">
        <v>5</v>
      </c>
      <c r="E26" s="14" t="s">
        <v>6</v>
      </c>
      <c r="F26" s="14" t="s">
        <v>7</v>
      </c>
      <c r="G26" s="14" t="s">
        <v>8</v>
      </c>
      <c r="H26" s="14" t="s">
        <v>9</v>
      </c>
      <c r="I26" s="13" t="s">
        <v>10</v>
      </c>
    </row>
    <row r="27" spans="3:9" ht="13.5" customHeight="1" thickBot="1">
      <c r="C27" s="15" t="s">
        <v>11</v>
      </c>
      <c r="D27" s="16"/>
      <c r="E27" s="16"/>
      <c r="F27" s="16"/>
      <c r="G27" s="16"/>
      <c r="H27" s="16"/>
      <c r="I27" s="17"/>
    </row>
    <row r="28" spans="3:9" ht="13.5" customHeight="1" thickBot="1">
      <c r="C28" s="18" t="s">
        <v>12</v>
      </c>
      <c r="D28" s="19">
        <v>240639.46</v>
      </c>
      <c r="E28" s="20">
        <v>1942094.44</v>
      </c>
      <c r="F28" s="20">
        <v>1989651.66</v>
      </c>
      <c r="G28" s="20">
        <v>1879785.1</v>
      </c>
      <c r="H28" s="20">
        <f>+D28+E28-F28</f>
        <v>193082.24</v>
      </c>
      <c r="I28" s="21" t="s">
        <v>13</v>
      </c>
    </row>
    <row r="29" spans="3:9" ht="13.5" customHeight="1" thickBot="1">
      <c r="C29" s="18" t="s">
        <v>14</v>
      </c>
      <c r="D29" s="19">
        <v>141186.6</v>
      </c>
      <c r="E29" s="22">
        <v>646165.96</v>
      </c>
      <c r="F29" s="22">
        <v>698854.47</v>
      </c>
      <c r="G29" s="20">
        <v>673660.3</v>
      </c>
      <c r="H29" s="20">
        <f>+D29+E29-F29</f>
        <v>88498.08999999997</v>
      </c>
      <c r="I29" s="23"/>
    </row>
    <row r="30" spans="3:9" ht="13.5" customHeight="1" thickBot="1">
      <c r="C30" s="18" t="s">
        <v>15</v>
      </c>
      <c r="D30" s="19">
        <v>59336.95000000013</v>
      </c>
      <c r="E30" s="22">
        <v>391038.17</v>
      </c>
      <c r="F30" s="22">
        <v>401227.31</v>
      </c>
      <c r="G30" s="20">
        <v>434032.64</v>
      </c>
      <c r="H30" s="20">
        <f>+D30+E30-F30</f>
        <v>49147.810000000114</v>
      </c>
      <c r="I30" s="23"/>
    </row>
    <row r="31" spans="3:9" ht="13.5" customHeight="1" thickBot="1">
      <c r="C31" s="18" t="s">
        <v>16</v>
      </c>
      <c r="D31" s="19">
        <v>36667.89</v>
      </c>
      <c r="E31" s="22">
        <v>228078.63</v>
      </c>
      <c r="F31" s="22">
        <v>235729.02</v>
      </c>
      <c r="G31" s="20">
        <v>180583.29</v>
      </c>
      <c r="H31" s="20">
        <f>+D31+E31-F31</f>
        <v>29017.50000000003</v>
      </c>
      <c r="I31" s="23"/>
    </row>
    <row r="32" spans="3:9" ht="13.5" customHeight="1" thickBot="1">
      <c r="C32" s="18" t="s">
        <v>17</v>
      </c>
      <c r="D32" s="19">
        <v>692.6099999999951</v>
      </c>
      <c r="E32" s="22">
        <v>25588.28</v>
      </c>
      <c r="F32" s="22">
        <v>24687.71</v>
      </c>
      <c r="G32" s="20">
        <f>E32</f>
        <v>25588.28</v>
      </c>
      <c r="H32" s="20">
        <f>+D32+E32-F32</f>
        <v>1593.179999999993</v>
      </c>
      <c r="I32" s="24"/>
    </row>
    <row r="33" spans="3:9" ht="13.5" customHeight="1" thickBot="1">
      <c r="C33" s="18" t="s">
        <v>18</v>
      </c>
      <c r="D33" s="25">
        <f>SUM(D28:D32)</f>
        <v>478523.5100000001</v>
      </c>
      <c r="E33" s="25">
        <f>SUM(E28:E32)</f>
        <v>3232965.4799999995</v>
      </c>
      <c r="F33" s="25">
        <f>SUM(F28:F32)</f>
        <v>3350150.17</v>
      </c>
      <c r="G33" s="25">
        <f>SUM(G28:G32)</f>
        <v>3193649.6100000003</v>
      </c>
      <c r="H33" s="25">
        <f>SUM(H28:H32)</f>
        <v>361338.8200000001</v>
      </c>
      <c r="I33" s="26"/>
    </row>
    <row r="34" spans="3:9" ht="13.5" customHeight="1" thickBot="1">
      <c r="C34" s="16" t="s">
        <v>19</v>
      </c>
      <c r="D34" s="16"/>
      <c r="E34" s="16"/>
      <c r="F34" s="16"/>
      <c r="G34" s="16"/>
      <c r="H34" s="16"/>
      <c r="I34" s="16"/>
    </row>
    <row r="35" spans="3:9" ht="38.25" customHeight="1" thickBot="1">
      <c r="C35" s="27" t="s">
        <v>4</v>
      </c>
      <c r="D35" s="13" t="s">
        <v>5</v>
      </c>
      <c r="E35" s="14" t="s">
        <v>6</v>
      </c>
      <c r="F35" s="14" t="s">
        <v>7</v>
      </c>
      <c r="G35" s="14" t="s">
        <v>8</v>
      </c>
      <c r="H35" s="14" t="s">
        <v>9</v>
      </c>
      <c r="I35" s="28" t="s">
        <v>20</v>
      </c>
    </row>
    <row r="36" spans="3:9" ht="13.5" customHeight="1" thickBot="1">
      <c r="C36" s="12" t="s">
        <v>21</v>
      </c>
      <c r="D36" s="29">
        <v>109028.76</v>
      </c>
      <c r="E36" s="30">
        <f>1483197.71+3076.94+2105.2+181.71+5270.54+1335.06</f>
        <v>1495167.16</v>
      </c>
      <c r="F36" s="30">
        <f>1321.69+5217.79+180.76+2094.34+1467217.99</f>
        <v>1476032.57</v>
      </c>
      <c r="G36" s="20">
        <f>E36</f>
        <v>1495167.16</v>
      </c>
      <c r="H36" s="30">
        <f>+D36+E36-F36</f>
        <v>128163.34999999986</v>
      </c>
      <c r="I36" s="31" t="s">
        <v>22</v>
      </c>
    </row>
    <row r="37" spans="3:10" ht="14.25" customHeight="1" thickBot="1">
      <c r="C37" s="18" t="s">
        <v>23</v>
      </c>
      <c r="D37" s="19">
        <v>24683.68000000005</v>
      </c>
      <c r="E37" s="20">
        <v>290575.24</v>
      </c>
      <c r="F37" s="20">
        <v>290270.49</v>
      </c>
      <c r="G37" s="20">
        <v>227151.69</v>
      </c>
      <c r="H37" s="30">
        <f aca="true" t="shared" si="0" ref="H37:H44">+D37+E37-F37</f>
        <v>24988.43000000005</v>
      </c>
      <c r="I37" s="32"/>
      <c r="J37" s="33"/>
    </row>
    <row r="38" spans="3:9" ht="13.5" customHeight="1" thickBot="1">
      <c r="C38" s="27" t="s">
        <v>24</v>
      </c>
      <c r="D38" s="34">
        <v>9215.88</v>
      </c>
      <c r="E38" s="20">
        <v>439</v>
      </c>
      <c r="F38" s="20">
        <v>7708.01</v>
      </c>
      <c r="G38" s="20"/>
      <c r="H38" s="30">
        <f t="shared" si="0"/>
        <v>1946.869999999999</v>
      </c>
      <c r="I38" s="35"/>
    </row>
    <row r="39" spans="3:9" ht="12.75" customHeight="1" thickBot="1">
      <c r="C39" s="18" t="s">
        <v>25</v>
      </c>
      <c r="D39" s="19">
        <v>17925.879999999946</v>
      </c>
      <c r="E39" s="20">
        <f>209264.17+452.8</f>
        <v>209716.97</v>
      </c>
      <c r="F39" s="20">
        <v>209835.72</v>
      </c>
      <c r="G39" s="20">
        <f aca="true" t="shared" si="1" ref="G39:G44">E39</f>
        <v>209716.97</v>
      </c>
      <c r="H39" s="30">
        <f t="shared" si="0"/>
        <v>17807.129999999946</v>
      </c>
      <c r="I39" s="36" t="s">
        <v>26</v>
      </c>
    </row>
    <row r="40" spans="3:9" ht="13.5" customHeight="1" thickBot="1">
      <c r="C40" s="18" t="s">
        <v>27</v>
      </c>
      <c r="D40" s="19">
        <v>26863.790000000095</v>
      </c>
      <c r="E40" s="20">
        <v>316115.5</v>
      </c>
      <c r="F40" s="20">
        <v>315790.26</v>
      </c>
      <c r="G40" s="20">
        <v>270478.57</v>
      </c>
      <c r="H40" s="30">
        <f t="shared" si="0"/>
        <v>27189.030000000086</v>
      </c>
      <c r="I40" s="37" t="s">
        <v>28</v>
      </c>
    </row>
    <row r="41" spans="3:9" ht="13.5" customHeight="1" thickBot="1">
      <c r="C41" s="18" t="s">
        <v>29</v>
      </c>
      <c r="D41" s="19">
        <v>1197.32</v>
      </c>
      <c r="E41" s="22">
        <v>14117.32</v>
      </c>
      <c r="F41" s="22">
        <v>14102.32</v>
      </c>
      <c r="G41" s="20">
        <f t="shared" si="1"/>
        <v>14117.32</v>
      </c>
      <c r="H41" s="30">
        <f t="shared" si="0"/>
        <v>1212.3199999999997</v>
      </c>
      <c r="I41" s="37" t="s">
        <v>30</v>
      </c>
    </row>
    <row r="42" spans="3:9" ht="13.5" customHeight="1" thickBot="1">
      <c r="C42" s="27" t="s">
        <v>31</v>
      </c>
      <c r="D42" s="19">
        <v>20969.87</v>
      </c>
      <c r="E42" s="22">
        <v>170878.52</v>
      </c>
      <c r="F42" s="22">
        <v>173656.36</v>
      </c>
      <c r="G42" s="20">
        <f t="shared" si="1"/>
        <v>170878.52</v>
      </c>
      <c r="H42" s="30">
        <f t="shared" si="0"/>
        <v>18192.03</v>
      </c>
      <c r="I42" s="36"/>
    </row>
    <row r="43" spans="3:9" ht="13.5" customHeight="1" thickBot="1">
      <c r="C43" s="27" t="s">
        <v>32</v>
      </c>
      <c r="D43" s="19">
        <v>0</v>
      </c>
      <c r="E43" s="22">
        <v>4432.8</v>
      </c>
      <c r="F43" s="22">
        <v>1676.46</v>
      </c>
      <c r="G43" s="20"/>
      <c r="H43" s="30">
        <f t="shared" si="0"/>
        <v>2756.34</v>
      </c>
      <c r="I43" s="36"/>
    </row>
    <row r="44" spans="3:9" ht="13.5" customHeight="1" thickBot="1">
      <c r="C44" s="18" t="s">
        <v>33</v>
      </c>
      <c r="D44" s="19">
        <v>2918.34</v>
      </c>
      <c r="E44" s="22">
        <v>34345.78</v>
      </c>
      <c r="F44" s="22">
        <v>34310.48</v>
      </c>
      <c r="G44" s="20">
        <f t="shared" si="1"/>
        <v>34345.78</v>
      </c>
      <c r="H44" s="30">
        <f t="shared" si="0"/>
        <v>2953.639999999992</v>
      </c>
      <c r="I44" s="37" t="s">
        <v>34</v>
      </c>
    </row>
    <row r="45" spans="3:9" s="38" customFormat="1" ht="13.5" customHeight="1" thickBot="1">
      <c r="C45" s="18" t="s">
        <v>18</v>
      </c>
      <c r="D45" s="25">
        <f>SUM(D36:D44)</f>
        <v>212803.5200000001</v>
      </c>
      <c r="E45" s="25">
        <f>SUM(E36:E44)</f>
        <v>2535788.2899999996</v>
      </c>
      <c r="F45" s="25">
        <f>SUM(F36:F44)</f>
        <v>2523382.6699999995</v>
      </c>
      <c r="G45" s="25">
        <f>SUM(G36:G44)</f>
        <v>2421856.0099999993</v>
      </c>
      <c r="H45" s="25">
        <f>SUM(H36:H44)</f>
        <v>225209.13999999993</v>
      </c>
      <c r="I45" s="35"/>
    </row>
    <row r="46" spans="3:9" ht="13.5" customHeight="1" thickBot="1">
      <c r="C46" s="39" t="s">
        <v>35</v>
      </c>
      <c r="D46" s="39"/>
      <c r="E46" s="39"/>
      <c r="F46" s="39"/>
      <c r="G46" s="39"/>
      <c r="H46" s="39"/>
      <c r="I46" s="39"/>
    </row>
    <row r="47" spans="3:9" ht="31.5" customHeight="1" thickBot="1">
      <c r="C47" s="40" t="s">
        <v>36</v>
      </c>
      <c r="D47" s="41" t="s">
        <v>37</v>
      </c>
      <c r="E47" s="42"/>
      <c r="F47" s="42"/>
      <c r="G47" s="42"/>
      <c r="H47" s="43"/>
      <c r="I47" s="44" t="s">
        <v>38</v>
      </c>
    </row>
    <row r="48" spans="3:8" ht="26.25" customHeight="1">
      <c r="C48" s="45" t="s">
        <v>39</v>
      </c>
      <c r="D48" s="45"/>
      <c r="E48" s="45"/>
      <c r="F48" s="45"/>
      <c r="G48" s="45"/>
      <c r="H48" s="46">
        <f>+H33+H45</f>
        <v>586547.9600000001</v>
      </c>
    </row>
    <row r="49" spans="3:4" ht="15" hidden="1">
      <c r="C49" s="48" t="s">
        <v>40</v>
      </c>
      <c r="D49" s="48"/>
    </row>
    <row r="50" ht="12.75" customHeight="1">
      <c r="C50" s="49" t="s">
        <v>41</v>
      </c>
    </row>
    <row r="51" ht="12.75" customHeight="1"/>
    <row r="52" spans="4:8" ht="12.75">
      <c r="D52" s="50"/>
      <c r="E52" s="50"/>
      <c r="F52" s="50"/>
      <c r="G52" s="50"/>
      <c r="H52" s="50"/>
    </row>
    <row r="53" ht="12.75">
      <c r="H53" s="50"/>
    </row>
  </sheetData>
  <sheetProtection/>
  <mergeCells count="10">
    <mergeCell ref="C34:I34"/>
    <mergeCell ref="I36:I37"/>
    <mergeCell ref="C46:I46"/>
    <mergeCell ref="D47:H47"/>
    <mergeCell ref="C22:I22"/>
    <mergeCell ref="C23:I23"/>
    <mergeCell ref="C24:I24"/>
    <mergeCell ref="C25:I25"/>
    <mergeCell ref="C27:I27"/>
    <mergeCell ref="I28:I32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8"/>
  <dimension ref="A13:I25"/>
  <sheetViews>
    <sheetView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8" width="15.125" style="52" customWidth="1"/>
    <col min="9" max="9" width="13.75390625" style="52" customWidth="1"/>
    <col min="10" max="16384" width="9.125" style="52" customWidth="1"/>
  </cols>
  <sheetData>
    <row r="13" spans="1:9" ht="15">
      <c r="A13" s="51" t="s">
        <v>42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43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44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45</v>
      </c>
      <c r="B16" s="53" t="s">
        <v>46</v>
      </c>
      <c r="C16" s="53" t="s">
        <v>47</v>
      </c>
      <c r="D16" s="53" t="s">
        <v>48</v>
      </c>
      <c r="E16" s="53" t="s">
        <v>49</v>
      </c>
      <c r="F16" s="54" t="s">
        <v>50</v>
      </c>
      <c r="G16" s="54" t="s">
        <v>51</v>
      </c>
      <c r="H16" s="53" t="s">
        <v>52</v>
      </c>
      <c r="I16" s="53" t="s">
        <v>53</v>
      </c>
    </row>
    <row r="17" spans="1:9" ht="15">
      <c r="A17" s="55" t="s">
        <v>54</v>
      </c>
      <c r="B17" s="56">
        <v>-68.19744</v>
      </c>
      <c r="C17" s="56"/>
      <c r="D17" s="56">
        <v>290.57524</v>
      </c>
      <c r="E17" s="56">
        <v>290.27049</v>
      </c>
      <c r="F17" s="56">
        <v>7.47</v>
      </c>
      <c r="G17" s="56">
        <v>227.15169</v>
      </c>
      <c r="H17" s="56">
        <v>24.98843</v>
      </c>
      <c r="I17" s="56">
        <f>B17+D17+F17-G17</f>
        <v>2.6961100000000044</v>
      </c>
    </row>
    <row r="19" ht="15">
      <c r="A19" s="52" t="s">
        <v>55</v>
      </c>
    </row>
    <row r="20" ht="15">
      <c r="A20" s="52" t="s">
        <v>56</v>
      </c>
    </row>
    <row r="21" ht="15">
      <c r="A21" s="57" t="s">
        <v>57</v>
      </c>
    </row>
    <row r="22" ht="15">
      <c r="A22" s="52" t="s">
        <v>58</v>
      </c>
    </row>
    <row r="23" ht="15">
      <c r="A23" s="52" t="s">
        <v>59</v>
      </c>
    </row>
    <row r="24" ht="15">
      <c r="A24" s="52" t="s">
        <v>60</v>
      </c>
    </row>
    <row r="25" ht="15">
      <c r="A25" s="57" t="s">
        <v>61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7"/>
  <dimension ref="A1:H25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5.625" style="0" customWidth="1"/>
    <col min="2" max="2" width="22.125" style="0" customWidth="1"/>
    <col min="3" max="3" width="36.375" style="0" customWidth="1"/>
    <col min="4" max="4" width="19.25390625" style="0" customWidth="1"/>
    <col min="5" max="5" width="25.875" style="0" customWidth="1"/>
    <col min="6" max="6" width="25.00390625" style="0" customWidth="1"/>
    <col min="7" max="7" width="11.25390625" style="0" customWidth="1"/>
    <col min="8" max="8" width="20.625" style="0" hidden="1" customWidth="1"/>
  </cols>
  <sheetData>
    <row r="1" spans="1:8" ht="27" customHeight="1">
      <c r="A1" s="58" t="s">
        <v>62</v>
      </c>
      <c r="B1" s="58"/>
      <c r="C1" s="58"/>
      <c r="D1" s="58"/>
      <c r="E1" s="58"/>
      <c r="F1" s="58"/>
      <c r="G1" s="58"/>
      <c r="H1" s="59"/>
    </row>
    <row r="2" spans="1:7" ht="24" customHeight="1" thickBot="1">
      <c r="A2" s="60"/>
      <c r="B2" s="60"/>
      <c r="C2" s="60"/>
      <c r="D2" s="60"/>
      <c r="E2" s="60"/>
      <c r="F2" s="60"/>
      <c r="G2" s="60"/>
    </row>
    <row r="3" spans="1:8" ht="13.5" hidden="1" thickBot="1">
      <c r="A3" s="61"/>
      <c r="B3" s="62"/>
      <c r="C3" s="63"/>
      <c r="D3" s="62"/>
      <c r="E3" s="62"/>
      <c r="F3" s="64" t="s">
        <v>63</v>
      </c>
      <c r="G3" s="65"/>
      <c r="H3" s="62"/>
    </row>
    <row r="4" spans="1:8" ht="12.75" hidden="1">
      <c r="A4" s="66" t="s">
        <v>64</v>
      </c>
      <c r="B4" s="67" t="s">
        <v>65</v>
      </c>
      <c r="C4" s="66" t="s">
        <v>66</v>
      </c>
      <c r="D4" s="67" t="s">
        <v>67</v>
      </c>
      <c r="E4" s="68" t="s">
        <v>68</v>
      </c>
      <c r="F4" s="68"/>
      <c r="G4" s="68"/>
      <c r="H4" s="68" t="s">
        <v>69</v>
      </c>
    </row>
    <row r="5" spans="1:8" ht="12.75" hidden="1">
      <c r="A5" s="66" t="s">
        <v>70</v>
      </c>
      <c r="B5" s="67"/>
      <c r="C5" s="69"/>
      <c r="D5" s="67" t="s">
        <v>71</v>
      </c>
      <c r="E5" s="67" t="s">
        <v>72</v>
      </c>
      <c r="F5" s="67" t="s">
        <v>73</v>
      </c>
      <c r="G5" s="67" t="s">
        <v>74</v>
      </c>
      <c r="H5" s="67"/>
    </row>
    <row r="6" spans="1:8" ht="12.75" hidden="1">
      <c r="A6" s="66"/>
      <c r="B6" s="67"/>
      <c r="C6" s="69"/>
      <c r="D6" s="67" t="s">
        <v>75</v>
      </c>
      <c r="E6" s="70"/>
      <c r="F6" s="67" t="s">
        <v>76</v>
      </c>
      <c r="G6" s="67" t="s">
        <v>77</v>
      </c>
      <c r="H6" s="70"/>
    </row>
    <row r="7" spans="1:8" ht="12.75" hidden="1">
      <c r="A7" s="71"/>
      <c r="B7" s="70"/>
      <c r="C7" s="72"/>
      <c r="D7" s="70"/>
      <c r="E7" s="70"/>
      <c r="F7" s="70"/>
      <c r="G7" s="67" t="s">
        <v>78</v>
      </c>
      <c r="H7" s="70"/>
    </row>
    <row r="8" spans="1:8" ht="13.5" hidden="1" thickBot="1">
      <c r="A8" s="73"/>
      <c r="B8" s="74"/>
      <c r="C8" s="75"/>
      <c r="D8" s="74"/>
      <c r="E8" s="74"/>
      <c r="F8" s="74"/>
      <c r="G8" s="74"/>
      <c r="H8" s="74"/>
    </row>
    <row r="9" spans="1:8" ht="12.75" hidden="1">
      <c r="A9" s="62"/>
      <c r="B9" s="76"/>
      <c r="C9" s="63"/>
      <c r="D9" s="62"/>
      <c r="E9" s="62"/>
      <c r="F9" s="62"/>
      <c r="G9" s="76"/>
      <c r="H9" s="76"/>
    </row>
    <row r="10" spans="1:8" ht="12.75" hidden="1">
      <c r="A10" s="67">
        <v>1</v>
      </c>
      <c r="B10" s="77" t="s">
        <v>79</v>
      </c>
      <c r="C10" s="66" t="s">
        <v>80</v>
      </c>
      <c r="D10" s="67" t="s">
        <v>81</v>
      </c>
      <c r="E10" s="78"/>
      <c r="F10" s="79"/>
      <c r="G10" s="79">
        <f>+E10-F10</f>
        <v>0</v>
      </c>
      <c r="H10" s="80"/>
    </row>
    <row r="11" spans="1:8" ht="12.75" hidden="1">
      <c r="A11" s="67"/>
      <c r="B11" s="77"/>
      <c r="C11" s="69" t="s">
        <v>82</v>
      </c>
      <c r="D11" s="67"/>
      <c r="E11" s="78"/>
      <c r="F11" s="78"/>
      <c r="G11" s="79">
        <f>+E11-F11</f>
        <v>0</v>
      </c>
      <c r="H11" s="80"/>
    </row>
    <row r="12" spans="1:8" ht="12.75" hidden="1">
      <c r="A12" s="67"/>
      <c r="B12" s="77"/>
      <c r="C12" s="66"/>
      <c r="D12" s="67"/>
      <c r="E12" s="81"/>
      <c r="F12" s="78"/>
      <c r="G12" s="79"/>
      <c r="H12" s="80"/>
    </row>
    <row r="13" spans="1:8" ht="12.75" hidden="1">
      <c r="A13" s="67"/>
      <c r="B13" s="77"/>
      <c r="C13" s="82" t="s">
        <v>83</v>
      </c>
      <c r="D13" s="83"/>
      <c r="E13" s="84">
        <f>SUM(E10:E12)</f>
        <v>0</v>
      </c>
      <c r="F13" s="84">
        <f>SUM(F10:F12)</f>
        <v>0</v>
      </c>
      <c r="G13" s="84">
        <f>SUM(G10:G12)</f>
        <v>0</v>
      </c>
      <c r="H13" s="80"/>
    </row>
    <row r="14" spans="1:8" ht="13.5" hidden="1" thickBot="1">
      <c r="A14" s="85"/>
      <c r="B14" s="86"/>
      <c r="C14" s="87"/>
      <c r="D14" s="88"/>
      <c r="E14" s="89"/>
      <c r="F14" s="89"/>
      <c r="G14" s="90"/>
      <c r="H14" s="91"/>
    </row>
    <row r="15" spans="1:8" ht="7.5" customHeight="1" hidden="1">
      <c r="A15" s="62"/>
      <c r="B15" s="76"/>
      <c r="C15" s="92"/>
      <c r="D15" s="93"/>
      <c r="E15" s="94"/>
      <c r="F15" s="95"/>
      <c r="G15" s="95"/>
      <c r="H15" s="96"/>
    </row>
    <row r="16" spans="1:8" ht="12.75" hidden="1">
      <c r="A16" s="70"/>
      <c r="B16" s="97" t="s">
        <v>18</v>
      </c>
      <c r="C16" s="98"/>
      <c r="D16" s="69"/>
      <c r="E16" s="99">
        <f>E13</f>
        <v>0</v>
      </c>
      <c r="F16" s="100">
        <f>+F13</f>
        <v>0</v>
      </c>
      <c r="G16" s="101">
        <f>+E16-F16</f>
        <v>0</v>
      </c>
      <c r="H16" s="80"/>
    </row>
    <row r="17" spans="1:8" ht="7.5" customHeight="1" hidden="1" thickBot="1">
      <c r="A17" s="74"/>
      <c r="B17" s="102"/>
      <c r="C17" s="103"/>
      <c r="D17" s="104"/>
      <c r="E17" s="88"/>
      <c r="F17" s="105"/>
      <c r="G17" s="105"/>
      <c r="H17" s="105"/>
    </row>
    <row r="19" spans="1:7" ht="50.25" customHeight="1">
      <c r="A19" s="106" t="s">
        <v>84</v>
      </c>
      <c r="B19" s="106" t="s">
        <v>85</v>
      </c>
      <c r="C19" s="106" t="s">
        <v>86</v>
      </c>
      <c r="D19" s="106" t="s">
        <v>87</v>
      </c>
      <c r="E19" s="107" t="s">
        <v>88</v>
      </c>
      <c r="F19" s="106" t="s">
        <v>89</v>
      </c>
      <c r="G19" s="108"/>
    </row>
    <row r="20" spans="1:7" ht="15">
      <c r="A20" s="109">
        <v>1</v>
      </c>
      <c r="B20" s="110">
        <v>9215.88</v>
      </c>
      <c r="C20" s="110">
        <v>439</v>
      </c>
      <c r="D20" s="110">
        <v>7708.01</v>
      </c>
      <c r="E20" s="110"/>
      <c r="F20" s="110">
        <f>+B20+C20-D20</f>
        <v>1946.869999999999</v>
      </c>
      <c r="G20" s="111"/>
    </row>
    <row r="22" spans="1:5" ht="48.75" customHeight="1">
      <c r="A22" s="106" t="s">
        <v>84</v>
      </c>
      <c r="B22" s="106" t="s">
        <v>90</v>
      </c>
      <c r="C22" s="106" t="s">
        <v>91</v>
      </c>
      <c r="D22" s="106" t="s">
        <v>92</v>
      </c>
      <c r="E22" s="106" t="s">
        <v>93</v>
      </c>
    </row>
    <row r="23" spans="1:5" ht="15">
      <c r="A23" s="112">
        <v>1</v>
      </c>
      <c r="B23" s="113">
        <v>278.48</v>
      </c>
      <c r="C23" s="113">
        <f>+C20+E20</f>
        <v>439</v>
      </c>
      <c r="D23" s="113">
        <f>+F16*1000</f>
        <v>0</v>
      </c>
      <c r="E23" s="113">
        <f>+B23+C23-D23</f>
        <v>717.48</v>
      </c>
    </row>
    <row r="25" spans="2:6" ht="15">
      <c r="B25" s="114"/>
      <c r="F25" s="115" t="s">
        <v>94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2016-03-31T18:10:33Z</dcterms:created>
  <dcterms:modified xsi:type="dcterms:W3CDTF">2016-03-31T18:11:18Z</dcterms:modified>
  <cp:category/>
  <cp:version/>
  <cp:contentType/>
  <cp:contentStatus/>
</cp:coreProperties>
</file>