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<sst xmlns="http://schemas.openxmlformats.org/spreadsheetml/2006/main" count="108" uniqueCount="98">
  <si>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</si>
  <si>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</si>
  <si>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</si>
  <si>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11/2  по ул. Ветеранов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</si>
  <si>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</si>
  <si>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</si>
  <si>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</si>
  <si>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</si>
  <si>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</si>
  <si>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</si>
  <si>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</si>
  <si>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</si>
  <si>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</si>
  <si>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</si>
  <si>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</si>
  <si>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</si>
  <si>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</si>
  <si>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</si>
  <si>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</si>
  <si>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</si>
  <si>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</si>
  <si>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</si>
  <si>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Н/2011-104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</si>
  <si>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</si>
  <si>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</si>
  <si>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</si>
  <si>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</si>
  <si>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</si>
  <si>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</si>
  <si>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</si>
  <si>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</si>
  <si>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</si>
  <si>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</si>
  <si>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</si>
  <si>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</si>
  <si>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</si>
  <si>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</si>
  <si>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1980,00 руб.,ОАО "Вымпелком" 2800.00 руб., размещение рекламы в лифте ИП Медведев 1416.00 руб. </t>
  </si>
  <si>
    <t>ЦИТ "Домашние сети", ОАО "Вымпелком", ИП Медведев</t>
  </si>
  <si>
    <t>Общая задолженность по дому  на 01.01.2016г.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</si>
  <si>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</si>
  <si>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</si>
  <si>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</si>
  <si>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11/2 по ул. Ветеранов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</si>
  <si>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</si>
  <si>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</si>
  <si>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</si>
  <si>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</si>
  <si>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</si>
  <si>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</si>
  <si>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</si>
  <si>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</si>
  <si>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</si>
  <si>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</si>
  <si>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12,65</t>
    </r>
    <r>
      <rPr>
        <sz val="10"/>
        <rFont val="Arial Cyr"/>
        <family val="0"/>
      </rPr>
      <t xml:space="preserve"> тыс.рублей, в том числе:</t>
    </r>
  </si>
  <si>
    <t>работы по электрике - 0,14 т.р.</t>
  </si>
  <si>
    <t>ремонт кровли - 0,32 т.р.</t>
  </si>
  <si>
    <t>обслуживание КУУТЭ - 3,01 т.р.</t>
  </si>
  <si>
    <t>аварийное обслуживание -5,59 т.р.</t>
  </si>
  <si>
    <t>окраска входных дверей(3 шт), дверей в МК (3 шт.)  - 2,68 т.р.</t>
  </si>
  <si>
    <t>прочее - 0,91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</si>
  <si>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Ветеранов, д. 11/2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</si>
  <si>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</si>
  <si>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</si>
  <si>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</si>
  <si>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</si>
  <si>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</si>
  <si>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</si>
  <si>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</si>
  <si>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</si>
  <si>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</si>
  <si>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</si>
  <si>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</si>
  <si>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</si>
  <si>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</si>
  <si>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</si>
  <si>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</si>
  <si>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</si>
  <si>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д.11/2</t>
  </si>
  <si>
    <t>замена разводящей магистрали ХВС</t>
  </si>
  <si>
    <t>84 м.п.</t>
  </si>
  <si>
    <t>замена подающей и обратной магистрали ГВС</t>
  </si>
  <si>
    <t>144 м.п.</t>
  </si>
  <si>
    <t>установка приборов учета ХВС</t>
  </si>
  <si>
    <t>замена стояков ГВС, ХВС и полотенцесушителей</t>
  </si>
  <si>
    <t>360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</si>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</sst>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7" fillId="0" borderId="0" xfId="52" applyFill="1" applyAlignment="1">
      <alignment horizontal="center"/>
      <protection/>
    </xf>
    <xf numFmtId="0" fontId="37" fillId="0" borderId="0" xfId="52" applyFill="1">
      <alignment/>
      <protection/>
    </xf>
    <xf numFmtId="0" fontId="37" fillId="0" borderId="22" xfId="52" applyFill="1" applyBorder="1" applyAlignment="1">
      <alignment horizontal="center" vertical="center" wrapText="1"/>
      <protection/>
    </xf>
    <xf numFmtId="0" fontId="37" fillId="0" borderId="22" xfId="52" applyFont="1" applyFill="1" applyBorder="1" applyAlignment="1">
      <alignment horizontal="center" vertical="center" wrapText="1"/>
      <protection/>
    </xf>
    <xf numFmtId="0" fontId="45" fillId="0" borderId="22" xfId="52" applyFont="1" applyFill="1" applyBorder="1" applyAlignment="1">
      <alignment horizontal="center" vertical="center"/>
      <protection/>
    </xf>
    <xf numFmtId="2" fontId="45" fillId="0" borderId="22" xfId="52" applyNumberFormat="1" applyFont="1" applyFill="1" applyBorder="1" applyAlignment="1">
      <alignment horizontal="center" vertical="center"/>
      <protection/>
    </xf>
    <xf numFmtId="0" fontId="37" fillId="0" borderId="0" xfId="52" applyFill="1" applyBorder="1">
      <alignment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6" xfId="0" applyFont="1" applyBorder="1" applyAlignment="1">
      <alignment/>
    </xf>
    <xf numFmtId="0" fontId="34" fillId="0" borderId="26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5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6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2"/>
  <sheetViews>
    <sheetView tabSelected="1" zoomScalePageLayoutView="0" workbookViewId="0" topLeftCell="C20">
      <selection activeCell="E44" sqref="E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8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191595.2</v>
      </c>
      <c r="E28" s="20">
        <v>592238.84</v>
      </c>
      <c r="F28" s="20">
        <v>742052.73</v>
      </c>
      <c r="G28" s="20">
        <v>1052799.69</v>
      </c>
      <c r="H28" s="20">
        <f>+D28+E28-F28</f>
        <v>41781.310000000056</v>
      </c>
      <c r="I28" s="21" t="s">
        <v>13</v>
      </c>
    </row>
    <row r="29" spans="3:9" ht="13.5" customHeight="1" thickBot="1">
      <c r="C29" s="18" t="s">
        <v>14</v>
      </c>
      <c r="D29" s="19">
        <v>70466.82000000007</v>
      </c>
      <c r="E29" s="22">
        <v>509460.23</v>
      </c>
      <c r="F29" s="22">
        <v>555383.73</v>
      </c>
      <c r="G29" s="20">
        <v>492323.61</v>
      </c>
      <c r="H29" s="20">
        <f>+D29+E29-F29</f>
        <v>24543.320000000065</v>
      </c>
      <c r="I29" s="23"/>
    </row>
    <row r="30" spans="3:9" ht="13.5" customHeight="1" thickBot="1">
      <c r="C30" s="18" t="s">
        <v>15</v>
      </c>
      <c r="D30" s="19">
        <v>40597.84</v>
      </c>
      <c r="E30" s="22">
        <v>330060.73</v>
      </c>
      <c r="F30" s="22">
        <v>357428.73</v>
      </c>
      <c r="G30" s="20">
        <v>350849.39</v>
      </c>
      <c r="H30" s="20">
        <f>+D30+E30-F30</f>
        <v>13229.839999999967</v>
      </c>
      <c r="I30" s="23"/>
    </row>
    <row r="31" spans="3:9" ht="13.5" customHeight="1" thickBot="1">
      <c r="C31" s="18" t="s">
        <v>16</v>
      </c>
      <c r="D31" s="19">
        <v>24307.090000000055</v>
      </c>
      <c r="E31" s="22">
        <v>198910.79</v>
      </c>
      <c r="F31" s="22">
        <v>213697.19</v>
      </c>
      <c r="G31" s="20">
        <v>157489.39</v>
      </c>
      <c r="H31" s="20">
        <f>+D31+E31-F31</f>
        <v>9520.69000000006</v>
      </c>
      <c r="I31" s="23"/>
    </row>
    <row r="32" spans="3:9" ht="13.5" customHeight="1" thickBot="1">
      <c r="C32" s="18" t="s">
        <v>17</v>
      </c>
      <c r="D32" s="19">
        <v>602.3799999999974</v>
      </c>
      <c r="E32" s="22">
        <v>17136.43</v>
      </c>
      <c r="F32" s="22">
        <v>16485.77</v>
      </c>
      <c r="G32" s="20">
        <f>E32</f>
        <v>17136.43</v>
      </c>
      <c r="H32" s="20">
        <f>+D32+E32-F32</f>
        <v>1253.0399999999972</v>
      </c>
      <c r="I32" s="24"/>
    </row>
    <row r="33" spans="3:9" ht="13.5" customHeight="1" thickBot="1">
      <c r="C33" s="18" t="s">
        <v>18</v>
      </c>
      <c r="D33" s="25">
        <f>SUM(D28:D32)</f>
        <v>327569.3300000002</v>
      </c>
      <c r="E33" s="25">
        <f>SUM(E28:E32)</f>
        <v>1647807.0199999998</v>
      </c>
      <c r="F33" s="25">
        <f>SUM(F28:F32)</f>
        <v>1885048.15</v>
      </c>
      <c r="G33" s="25">
        <f>SUM(G28:G32)</f>
        <v>2070598.51</v>
      </c>
      <c r="H33" s="25">
        <f>SUM(H28:H32)</f>
        <v>90328.20000000014</v>
      </c>
      <c r="I33" s="26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97892.91000000015</v>
      </c>
      <c r="E36" s="30">
        <f>1099045.12-1238.82+7083.34+6199.24+486.07+7595.3+3714.41+669.92</f>
        <v>1123554.58</v>
      </c>
      <c r="F36" s="30">
        <f>639.66+3573.12+7336.49+476.12+6070.59+6761.38+1140144.23</f>
        <v>1165001.59</v>
      </c>
      <c r="G36" s="30">
        <f>E36</f>
        <v>1123554.58</v>
      </c>
      <c r="H36" s="30">
        <f aca="true" t="shared" si="0" ref="H36:H45">+D36+E36-F36</f>
        <v>56445.90000000014</v>
      </c>
      <c r="I36" s="31" t="s">
        <v>22</v>
      </c>
    </row>
    <row r="37" spans="3:10" ht="14.25" customHeight="1" thickBot="1">
      <c r="C37" s="18" t="s">
        <v>23</v>
      </c>
      <c r="D37" s="19">
        <v>21018.88</v>
      </c>
      <c r="E37" s="20">
        <v>222903.42</v>
      </c>
      <c r="F37" s="20">
        <v>232716.69</v>
      </c>
      <c r="G37" s="30">
        <v>12654.66</v>
      </c>
      <c r="H37" s="30">
        <f t="shared" si="0"/>
        <v>11205.610000000015</v>
      </c>
      <c r="I37" s="32"/>
      <c r="J37" s="33"/>
    </row>
    <row r="38" spans="3:9" ht="13.5" customHeight="1" thickBot="1">
      <c r="C38" s="27" t="s">
        <v>24</v>
      </c>
      <c r="D38" s="34">
        <v>4280.899999999994</v>
      </c>
      <c r="E38" s="20">
        <v>0</v>
      </c>
      <c r="F38" s="20">
        <v>2474.41</v>
      </c>
      <c r="G38" s="30"/>
      <c r="H38" s="30">
        <f t="shared" si="0"/>
        <v>1806.4899999999943</v>
      </c>
      <c r="I38" s="35"/>
    </row>
    <row r="39" spans="3:9" ht="12.75" customHeight="1" thickBot="1">
      <c r="C39" s="18" t="s">
        <v>25</v>
      </c>
      <c r="D39" s="19">
        <v>16311.43</v>
      </c>
      <c r="E39" s="20">
        <v>135019.51</v>
      </c>
      <c r="F39" s="20">
        <v>144187.93</v>
      </c>
      <c r="G39" s="30">
        <f aca="true" t="shared" si="1" ref="G39:G45">E39</f>
        <v>135019.51</v>
      </c>
      <c r="H39" s="30">
        <f t="shared" si="0"/>
        <v>7143.010000000009</v>
      </c>
      <c r="I39" s="35" t="s">
        <v>26</v>
      </c>
    </row>
    <row r="40" spans="3:9" ht="13.5" customHeight="1" thickBot="1">
      <c r="C40" s="18" t="s">
        <v>27</v>
      </c>
      <c r="D40" s="19">
        <v>24794.1</v>
      </c>
      <c r="E40" s="20">
        <v>242610.57</v>
      </c>
      <c r="F40" s="20">
        <v>255209.65</v>
      </c>
      <c r="G40" s="30">
        <v>189496.32</v>
      </c>
      <c r="H40" s="30">
        <f t="shared" si="0"/>
        <v>12195.01999999999</v>
      </c>
      <c r="I40" s="36" t="s">
        <v>28</v>
      </c>
    </row>
    <row r="41" spans="3:9" ht="13.5" customHeight="1" thickBot="1">
      <c r="C41" s="18" t="s">
        <v>29</v>
      </c>
      <c r="D41" s="19">
        <v>1140.26</v>
      </c>
      <c r="E41" s="22">
        <v>11367.39</v>
      </c>
      <c r="F41" s="22">
        <v>11934.96</v>
      </c>
      <c r="G41" s="30">
        <f t="shared" si="1"/>
        <v>11367.39</v>
      </c>
      <c r="H41" s="30">
        <f t="shared" si="0"/>
        <v>572.6900000000005</v>
      </c>
      <c r="I41" s="36" t="s">
        <v>30</v>
      </c>
    </row>
    <row r="42" spans="3:9" ht="13.5" customHeight="1" thickBot="1">
      <c r="C42" s="27" t="s">
        <v>31</v>
      </c>
      <c r="D42" s="19">
        <v>15662.93</v>
      </c>
      <c r="E42" s="22">
        <v>69126.19</v>
      </c>
      <c r="F42" s="22">
        <v>78581.15</v>
      </c>
      <c r="G42" s="30">
        <f t="shared" si="1"/>
        <v>69126.19</v>
      </c>
      <c r="H42" s="30">
        <f t="shared" si="0"/>
        <v>6207.970000000001</v>
      </c>
      <c r="I42" s="35"/>
    </row>
    <row r="43" spans="3:9" ht="13.5" customHeight="1" hidden="1" thickBot="1">
      <c r="C43" s="18" t="s">
        <v>32</v>
      </c>
      <c r="D43" s="37"/>
      <c r="E43" s="22"/>
      <c r="F43" s="22"/>
      <c r="G43" s="30">
        <f t="shared" si="1"/>
        <v>0</v>
      </c>
      <c r="H43" s="30">
        <f t="shared" si="0"/>
        <v>0</v>
      </c>
      <c r="I43" s="36" t="s">
        <v>33</v>
      </c>
    </row>
    <row r="44" spans="3:9" ht="13.5" customHeight="1" thickBot="1">
      <c r="C44" s="18" t="s">
        <v>32</v>
      </c>
      <c r="D44" s="37">
        <v>0</v>
      </c>
      <c r="E44" s="22">
        <v>26366.56</v>
      </c>
      <c r="F44" s="22">
        <v>25327.09</v>
      </c>
      <c r="G44" s="30">
        <f t="shared" si="1"/>
        <v>26366.56</v>
      </c>
      <c r="H44" s="30">
        <f t="shared" si="0"/>
        <v>1039.4700000000012</v>
      </c>
      <c r="I44" s="36"/>
    </row>
    <row r="45" spans="3:9" ht="13.5" customHeight="1" thickBot="1">
      <c r="C45" s="18" t="s">
        <v>34</v>
      </c>
      <c r="D45" s="19">
        <v>215.5</v>
      </c>
      <c r="E45" s="22">
        <v>188.41</v>
      </c>
      <c r="F45" s="22">
        <v>403.91</v>
      </c>
      <c r="G45" s="30">
        <f t="shared" si="1"/>
        <v>188.41</v>
      </c>
      <c r="H45" s="30">
        <f t="shared" si="0"/>
        <v>0</v>
      </c>
      <c r="I45" s="36"/>
    </row>
    <row r="46" spans="3:12" s="38" customFormat="1" ht="13.5" customHeight="1" thickBot="1">
      <c r="C46" s="18" t="s">
        <v>18</v>
      </c>
      <c r="D46" s="25">
        <f>SUM(D36:D45)</f>
        <v>181316.91000000015</v>
      </c>
      <c r="E46" s="25">
        <f>SUM(E36:E45)</f>
        <v>1831136.63</v>
      </c>
      <c r="F46" s="25">
        <f>SUM(F36:F45)</f>
        <v>1915837.3799999997</v>
      </c>
      <c r="G46" s="25">
        <f>SUM(G36:G45)</f>
        <v>1567773.6199999999</v>
      </c>
      <c r="H46" s="25">
        <f>SUM(H36:H45)</f>
        <v>96616.16000000015</v>
      </c>
      <c r="I46" s="37"/>
      <c r="L46" s="39"/>
    </row>
    <row r="47" spans="3:9" ht="13.5" customHeight="1" thickBot="1">
      <c r="C47" s="40" t="s">
        <v>35</v>
      </c>
      <c r="D47" s="40"/>
      <c r="E47" s="40"/>
      <c r="F47" s="40"/>
      <c r="G47" s="40"/>
      <c r="H47" s="40"/>
      <c r="I47" s="40"/>
    </row>
    <row r="48" spans="3:9" ht="41.25" customHeight="1" thickBot="1">
      <c r="C48" s="41" t="s">
        <v>36</v>
      </c>
      <c r="D48" s="42" t="s">
        <v>37</v>
      </c>
      <c r="E48" s="43"/>
      <c r="F48" s="43"/>
      <c r="G48" s="43"/>
      <c r="H48" s="44"/>
      <c r="I48" s="45" t="s">
        <v>38</v>
      </c>
    </row>
    <row r="49" spans="3:8" ht="18.75" customHeight="1">
      <c r="C49" s="46" t="s">
        <v>39</v>
      </c>
      <c r="D49" s="46"/>
      <c r="E49" s="46"/>
      <c r="F49" s="46"/>
      <c r="G49" s="46"/>
      <c r="H49" s="47">
        <f>+H33+H46</f>
        <v>186944.36000000028</v>
      </c>
    </row>
    <row r="50" spans="3:9" s="49" customFormat="1" ht="12.75">
      <c r="C50" s="48"/>
      <c r="D50" s="48"/>
      <c r="E50" s="48"/>
      <c r="F50" s="48"/>
      <c r="G50" s="48"/>
      <c r="H50" s="48"/>
      <c r="I50" s="48"/>
    </row>
    <row r="51" ht="12.75" customHeight="1">
      <c r="C51" s="50" t="s">
        <v>40</v>
      </c>
    </row>
    <row r="52" spans="3:8" ht="12.75">
      <c r="C52" s="2"/>
      <c r="D52" s="2"/>
      <c r="E52" s="2"/>
      <c r="F52" s="2"/>
      <c r="G52" s="2"/>
      <c r="H52" s="2"/>
    </row>
  </sheetData>
  <sheetProtection/>
  <mergeCells count="10">
    <mergeCell ref="C34:I34"/>
    <mergeCell ref="I36:I37"/>
    <mergeCell ref="C47:I47"/>
    <mergeCell ref="D48:H48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25390625" style="52" customWidth="1"/>
    <col min="10" max="16384" width="9.125" style="52" customWidth="1"/>
  </cols>
  <sheetData>
    <row r="13" spans="1:9" ht="15">
      <c r="A13" s="51" t="s">
        <v>41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42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43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44</v>
      </c>
      <c r="B16" s="53" t="s">
        <v>45</v>
      </c>
      <c r="C16" s="53" t="s">
        <v>46</v>
      </c>
      <c r="D16" s="53" t="s">
        <v>47</v>
      </c>
      <c r="E16" s="53" t="s">
        <v>48</v>
      </c>
      <c r="F16" s="54" t="s">
        <v>49</v>
      </c>
      <c r="G16" s="54" t="s">
        <v>50</v>
      </c>
      <c r="H16" s="53" t="s">
        <v>51</v>
      </c>
      <c r="I16" s="53" t="s">
        <v>52</v>
      </c>
    </row>
    <row r="17" spans="1:9" ht="15">
      <c r="A17" s="55" t="s">
        <v>53</v>
      </c>
      <c r="B17" s="56">
        <v>448.61664</v>
      </c>
      <c r="C17" s="56">
        <v>0</v>
      </c>
      <c r="D17" s="56">
        <v>222.90342</v>
      </c>
      <c r="E17" s="56">
        <v>232.71669</v>
      </c>
      <c r="F17" s="56">
        <f>4.78+1.416</f>
        <v>6.196</v>
      </c>
      <c r="G17" s="56">
        <v>12.65466</v>
      </c>
      <c r="H17" s="56">
        <v>11.20561</v>
      </c>
      <c r="I17" s="56">
        <f>B17+D17+F17-G17</f>
        <v>665.0614</v>
      </c>
    </row>
    <row r="19" ht="15">
      <c r="A19" s="52" t="s">
        <v>54</v>
      </c>
    </row>
    <row r="20" ht="15">
      <c r="A20" s="52" t="s">
        <v>55</v>
      </c>
    </row>
    <row r="21" ht="15">
      <c r="A21" s="57" t="s">
        <v>56</v>
      </c>
    </row>
    <row r="22" ht="15">
      <c r="A22" s="52" t="s">
        <v>57</v>
      </c>
    </row>
    <row r="23" ht="15">
      <c r="A23" s="52" t="s">
        <v>58</v>
      </c>
    </row>
    <row r="24" ht="15">
      <c r="A24" s="52" t="s">
        <v>59</v>
      </c>
    </row>
    <row r="25" ht="15">
      <c r="A25" s="52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43.625" style="0" customWidth="1"/>
    <col min="4" max="4" width="19.25390625" style="0" customWidth="1"/>
    <col min="5" max="5" width="24.75390625" style="0" customWidth="1"/>
    <col min="6" max="6" width="22.7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8" t="s">
        <v>61</v>
      </c>
      <c r="B1" s="59"/>
      <c r="C1" s="59"/>
      <c r="D1" s="59"/>
      <c r="E1" s="59"/>
      <c r="F1" s="59"/>
      <c r="G1" s="59"/>
      <c r="H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3"/>
      <c r="C3" s="64"/>
      <c r="D3" s="63"/>
      <c r="E3" s="63"/>
      <c r="F3" s="65" t="s">
        <v>62</v>
      </c>
      <c r="G3" s="66"/>
      <c r="H3" s="63"/>
    </row>
    <row r="4" spans="1:8" ht="12.75" hidden="1">
      <c r="A4" s="67" t="s">
        <v>63</v>
      </c>
      <c r="B4" s="68" t="s">
        <v>64</v>
      </c>
      <c r="C4" s="69" t="s">
        <v>65</v>
      </c>
      <c r="D4" s="68" t="s">
        <v>66</v>
      </c>
      <c r="E4" s="70" t="s">
        <v>67</v>
      </c>
      <c r="F4" s="70"/>
      <c r="G4" s="70"/>
      <c r="H4" s="70" t="s">
        <v>68</v>
      </c>
    </row>
    <row r="5" spans="1:8" ht="12.75" hidden="1">
      <c r="A5" s="67" t="s">
        <v>69</v>
      </c>
      <c r="B5" s="68"/>
      <c r="C5" s="69"/>
      <c r="D5" s="68" t="s">
        <v>70</v>
      </c>
      <c r="E5" s="68" t="s">
        <v>71</v>
      </c>
      <c r="F5" s="68" t="s">
        <v>72</v>
      </c>
      <c r="G5" s="68" t="s">
        <v>73</v>
      </c>
      <c r="H5" s="68"/>
    </row>
    <row r="6" spans="1:8" ht="12.75" hidden="1">
      <c r="A6" s="67"/>
      <c r="B6" s="68"/>
      <c r="C6" s="69"/>
      <c r="D6" s="68" t="s">
        <v>74</v>
      </c>
      <c r="E6" s="68"/>
      <c r="F6" s="68" t="s">
        <v>75</v>
      </c>
      <c r="G6" s="68" t="s">
        <v>76</v>
      </c>
      <c r="H6" s="68"/>
    </row>
    <row r="7" spans="1:8" ht="12.75" hidden="1">
      <c r="A7" s="67"/>
      <c r="B7" s="68"/>
      <c r="C7" s="69"/>
      <c r="D7" s="68"/>
      <c r="E7" s="71"/>
      <c r="G7" s="68" t="s">
        <v>77</v>
      </c>
      <c r="H7" s="71"/>
    </row>
    <row r="8" spans="1:8" ht="5.25" customHeight="1" hidden="1" thickBot="1">
      <c r="A8" s="72"/>
      <c r="B8" s="73"/>
      <c r="C8" s="74"/>
      <c r="D8" s="73"/>
      <c r="E8" s="73"/>
      <c r="F8" s="73"/>
      <c r="G8" s="73"/>
      <c r="H8" s="73"/>
    </row>
    <row r="9" spans="1:8" ht="6.75" customHeight="1" hidden="1">
      <c r="A9" s="63"/>
      <c r="B9" s="75"/>
      <c r="C9" s="64"/>
      <c r="D9" s="63"/>
      <c r="E9" s="75"/>
      <c r="F9" s="75"/>
      <c r="G9" s="75"/>
      <c r="H9" s="75"/>
    </row>
    <row r="10" spans="1:8" ht="12.75" customHeight="1" hidden="1">
      <c r="A10" s="68">
        <v>1</v>
      </c>
      <c r="B10" s="76" t="s">
        <v>78</v>
      </c>
      <c r="C10" s="67" t="s">
        <v>79</v>
      </c>
      <c r="D10" s="68" t="s">
        <v>80</v>
      </c>
      <c r="E10" s="77"/>
      <c r="F10" s="78"/>
      <c r="G10" s="78">
        <f>+E10-F10</f>
        <v>0</v>
      </c>
      <c r="H10" s="79"/>
    </row>
    <row r="11" spans="1:8" ht="12.75" customHeight="1" hidden="1">
      <c r="A11" s="68"/>
      <c r="B11" s="76"/>
      <c r="C11" s="67" t="s">
        <v>81</v>
      </c>
      <c r="D11" s="68" t="s">
        <v>82</v>
      </c>
      <c r="E11" s="78"/>
      <c r="F11" s="78"/>
      <c r="G11" s="78">
        <f>+E11-F11</f>
        <v>0</v>
      </c>
      <c r="H11" s="79"/>
    </row>
    <row r="12" spans="1:8" ht="12.75" customHeight="1" hidden="1">
      <c r="A12" s="68"/>
      <c r="B12" s="76"/>
      <c r="C12" s="69" t="s">
        <v>83</v>
      </c>
      <c r="D12" s="68">
        <v>1</v>
      </c>
      <c r="E12" s="78"/>
      <c r="F12" s="78"/>
      <c r="G12" s="78">
        <f>+E12-F12</f>
        <v>0</v>
      </c>
      <c r="H12" s="79"/>
    </row>
    <row r="13" spans="1:8" ht="12.75" customHeight="1" hidden="1">
      <c r="A13" s="68"/>
      <c r="B13" s="76"/>
      <c r="C13" s="69" t="s">
        <v>84</v>
      </c>
      <c r="D13" s="68" t="s">
        <v>85</v>
      </c>
      <c r="E13" s="78"/>
      <c r="F13" s="78"/>
      <c r="G13" s="78">
        <f>+E13-F13</f>
        <v>0</v>
      </c>
      <c r="H13" s="79"/>
    </row>
    <row r="14" spans="1:8" ht="9" customHeight="1" hidden="1">
      <c r="A14" s="68"/>
      <c r="B14" s="76"/>
      <c r="D14" s="68"/>
      <c r="E14" s="80"/>
      <c r="F14" s="81"/>
      <c r="G14" s="78"/>
      <c r="H14" s="82"/>
    </row>
    <row r="15" spans="1:8" ht="12.75" hidden="1">
      <c r="A15" s="68"/>
      <c r="B15" s="76"/>
      <c r="C15" s="83" t="s">
        <v>86</v>
      </c>
      <c r="D15" s="84"/>
      <c r="E15" s="85">
        <f>SUM(E10:E14)</f>
        <v>0</v>
      </c>
      <c r="F15" s="85">
        <f>SUM(F10:F14)</f>
        <v>0</v>
      </c>
      <c r="G15" s="85">
        <f>SUM(G10:G14)</f>
        <v>0</v>
      </c>
      <c r="H15" s="79"/>
    </row>
    <row r="16" spans="1:8" ht="4.5" customHeight="1" hidden="1" thickBot="1">
      <c r="A16" s="86"/>
      <c r="B16" s="87"/>
      <c r="C16" s="88"/>
      <c r="D16" s="89"/>
      <c r="E16" s="80"/>
      <c r="F16" s="80"/>
      <c r="G16" s="80"/>
      <c r="H16" s="82"/>
    </row>
    <row r="17" spans="1:8" ht="6.75" customHeight="1" hidden="1">
      <c r="A17" s="63"/>
      <c r="B17" s="75"/>
      <c r="C17" s="90"/>
      <c r="D17" s="90"/>
      <c r="E17" s="91"/>
      <c r="F17" s="91"/>
      <c r="G17" s="91"/>
      <c r="H17" s="90"/>
    </row>
    <row r="18" spans="1:8" ht="12.75" hidden="1">
      <c r="A18" s="71"/>
      <c r="B18" s="92" t="s">
        <v>18</v>
      </c>
      <c r="C18" s="93"/>
      <c r="D18" s="93"/>
      <c r="E18" s="94">
        <f>E15</f>
        <v>0</v>
      </c>
      <c r="F18" s="94">
        <f>F15</f>
        <v>0</v>
      </c>
      <c r="G18" s="94">
        <f>G15</f>
        <v>0</v>
      </c>
      <c r="H18" s="79"/>
    </row>
    <row r="19" spans="1:8" ht="7.5" customHeight="1" hidden="1" thickBot="1">
      <c r="A19" s="73"/>
      <c r="B19" s="95"/>
      <c r="C19" s="96"/>
      <c r="D19" s="96"/>
      <c r="E19" s="96"/>
      <c r="F19" s="96"/>
      <c r="G19" s="96"/>
      <c r="H19" s="97"/>
    </row>
    <row r="21" spans="1:7" ht="49.5" customHeight="1">
      <c r="A21" s="98" t="s">
        <v>87</v>
      </c>
      <c r="B21" s="98" t="s">
        <v>88</v>
      </c>
      <c r="C21" s="98" t="s">
        <v>89</v>
      </c>
      <c r="D21" s="98" t="s">
        <v>90</v>
      </c>
      <c r="E21" s="99" t="s">
        <v>91</v>
      </c>
      <c r="F21" s="98" t="s">
        <v>92</v>
      </c>
      <c r="G21" s="100"/>
    </row>
    <row r="22" spans="1:7" ht="15">
      <c r="A22" s="101">
        <v>1</v>
      </c>
      <c r="B22" s="102">
        <v>4280.9</v>
      </c>
      <c r="C22" s="102"/>
      <c r="D22" s="102">
        <v>2474.41</v>
      </c>
      <c r="E22" s="102"/>
      <c r="F22" s="102">
        <f>+B22+C22-D22</f>
        <v>1806.4899999999998</v>
      </c>
      <c r="G22" s="103"/>
    </row>
    <row r="24" spans="1:5" ht="59.25" customHeight="1">
      <c r="A24" s="98" t="s">
        <v>87</v>
      </c>
      <c r="B24" s="98" t="s">
        <v>93</v>
      </c>
      <c r="C24" s="98" t="s">
        <v>94</v>
      </c>
      <c r="D24" s="98" t="s">
        <v>95</v>
      </c>
      <c r="E24" s="98" t="s">
        <v>96</v>
      </c>
    </row>
    <row r="25" spans="1:5" ht="15">
      <c r="A25" s="104">
        <v>1</v>
      </c>
      <c r="B25" s="105">
        <v>4747.9</v>
      </c>
      <c r="C25" s="105">
        <f>+C22+E22</f>
        <v>0</v>
      </c>
      <c r="D25" s="105">
        <f>+F18*1000</f>
        <v>0</v>
      </c>
      <c r="E25" s="105">
        <f>+B25+C25-D25</f>
        <v>4747.9</v>
      </c>
    </row>
    <row r="26" spans="1:5" ht="12.75">
      <c r="A26" s="106"/>
      <c r="B26" s="106"/>
      <c r="C26" s="107"/>
      <c r="D26" s="107"/>
      <c r="E26" s="69"/>
    </row>
    <row r="27" spans="2:6" ht="15">
      <c r="B27" s="108"/>
      <c r="F27" s="109" t="s">
        <v>97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2016-03-30T16:04:04Z</dcterms:created>
  <dcterms:modified xsi:type="dcterms:W3CDTF">2016-03-30T16:05:10Z</dcterms:modified>
  <cp:category/>
  <cp:version/>
  <cp:contentType/>
  <cp:contentStatus/>
</cp:coreProperties>
</file>