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<sst xmlns="http://schemas.openxmlformats.org/spreadsheetml/2006/main" count="108" uniqueCount="98">
  <si>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</si>
  <si>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</si>
  <si>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</si>
  <si>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Ветеранов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</si>
  <si>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</si>
  <si>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</si>
  <si>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</si>
  <si>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</si>
  <si>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</si>
  <si>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</si>
  <si>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</si>
  <si>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</si>
  <si>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</si>
  <si>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ООО"Научно-технический центр "Энергия",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</si>
  <si>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</si>
  <si>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</si>
  <si>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</si>
  <si>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</si>
  <si>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</si>
  <si>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</si>
  <si>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</si>
  <si>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</si>
  <si>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Н/2011-103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</si>
  <si>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</si>
  <si>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</si>
  <si>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</si>
  <si>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</si>
  <si>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</si>
  <si>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</si>
  <si>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</si>
  <si>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</si>
  <si>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</si>
  <si>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</si>
  <si>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</si>
  <si>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</si>
  <si>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</si>
  <si>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</si>
  <si>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2160,00 руб., от ОАО "Вымпелком" 2800.00 руб.</t>
  </si>
  <si>
    <t>ЦИТ "Домашние сети", ОАО "Вымпелком"</t>
  </si>
  <si>
    <t>ЗАО "ТКС "Нева"</t>
  </si>
  <si>
    <t xml:space="preserve">Поступило от ЗАО "ТКС "Нева" за управление и содержание общедомового имущества, и за сбор ТБО 7842.17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</si>
  <si>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</si>
  <si>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</si>
  <si>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</si>
  <si>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</si>
  <si>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</si>
  <si>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5 по ул. Ветеранов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</si>
  <si>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</si>
  <si>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</si>
  <si>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</si>
  <si>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</si>
  <si>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</si>
  <si>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</si>
  <si>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</si>
  <si>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</si>
  <si>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</si>
  <si>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</si>
  <si>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21,00</t>
    </r>
    <r>
      <rPr>
        <sz val="10"/>
        <rFont val="Arial Cyr"/>
        <family val="0"/>
      </rPr>
      <t xml:space="preserve"> тыс.рублей, в том числе:</t>
    </r>
  </si>
  <si>
    <t>Замена фановой трубы (подвал) - 0,25 т.р.</t>
  </si>
  <si>
    <t>Замена дверей мусоросборника, установка дверцы почтового ящика- 19,22 т.р.</t>
  </si>
  <si>
    <t>Окраска входной двери, двери в МК,  потолка,закраска надписей - 1,09 т.р.</t>
  </si>
  <si>
    <t>прочее - 0,44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</si>
  <si>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Ветеранов, д. 5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</si>
  <si>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</si>
  <si>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</si>
  <si>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</si>
  <si>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</si>
  <si>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</si>
  <si>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</si>
  <si>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</si>
  <si>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</si>
  <si>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</si>
  <si>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</si>
  <si>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</si>
  <si>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</si>
  <si>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</si>
  <si>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</si>
  <si>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</si>
  <si>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</si>
  <si>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д.5</t>
  </si>
  <si>
    <t>замена стояков ХВС и ГВС</t>
  </si>
  <si>
    <t>486 м.п.</t>
  </si>
  <si>
    <t>замена главных подающих стояков ЦО</t>
  </si>
  <si>
    <t>40 м.п.</t>
  </si>
  <si>
    <t>замена стояков ЦО</t>
  </si>
  <si>
    <t>820,50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</si>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</sst>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7" fillId="0" borderId="0" xfId="52" applyFill="1" applyAlignment="1">
      <alignment horizontal="center"/>
      <protection/>
    </xf>
    <xf numFmtId="0" fontId="37" fillId="0" borderId="0" xfId="52" applyFill="1">
      <alignment/>
      <protection/>
    </xf>
    <xf numFmtId="0" fontId="37" fillId="0" borderId="22" xfId="52" applyFill="1" applyBorder="1" applyAlignment="1">
      <alignment horizontal="center" vertical="center" wrapText="1"/>
      <protection/>
    </xf>
    <xf numFmtId="0" fontId="37" fillId="0" borderId="22" xfId="52" applyFont="1" applyFill="1" applyBorder="1" applyAlignment="1">
      <alignment horizontal="center" vertical="center" wrapText="1"/>
      <protection/>
    </xf>
    <xf numFmtId="0" fontId="45" fillId="0" borderId="22" xfId="52" applyFont="1" applyFill="1" applyBorder="1" applyAlignment="1">
      <alignment horizontal="center" vertical="center"/>
      <protection/>
    </xf>
    <xf numFmtId="2" fontId="45" fillId="0" borderId="22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2" xfId="0" applyFont="1" applyBorder="1" applyAlignment="1">
      <alignment/>
    </xf>
    <xf numFmtId="4" fontId="36" fillId="0" borderId="22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6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0"/>
  <sheetViews>
    <sheetView tabSelected="1" zoomScalePageLayoutView="0" workbookViewId="0" topLeftCell="C16">
      <selection activeCell="F35" sqref="F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9" customWidth="1"/>
    <col min="4" max="4" width="14.375" style="49" customWidth="1"/>
    <col min="5" max="5" width="11.875" style="49" customWidth="1"/>
    <col min="6" max="6" width="13.25390625" style="49" customWidth="1"/>
    <col min="7" max="7" width="11.875" style="49" customWidth="1"/>
    <col min="8" max="8" width="14.375" style="49" customWidth="1"/>
    <col min="9" max="9" width="33.375" style="49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8.2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96450.61999999988</v>
      </c>
      <c r="E26" s="19">
        <v>1429432.68</v>
      </c>
      <c r="F26" s="19">
        <v>1369201.29</v>
      </c>
      <c r="G26" s="19">
        <v>1416917.96</v>
      </c>
      <c r="H26" s="19">
        <f>+D26+E26-F26</f>
        <v>156682.00999999978</v>
      </c>
      <c r="I26" s="20" t="s">
        <v>13</v>
      </c>
    </row>
    <row r="27" spans="3:9" ht="13.5" customHeight="1" thickBot="1">
      <c r="C27" s="18" t="s">
        <v>14</v>
      </c>
      <c r="D27" s="19">
        <v>16928.919999999984</v>
      </c>
      <c r="E27" s="21">
        <v>260065.3</v>
      </c>
      <c r="F27" s="21">
        <v>239176.91</v>
      </c>
      <c r="G27" s="19">
        <v>296171.12</v>
      </c>
      <c r="H27" s="19">
        <f>+D27+E27-F27</f>
        <v>37817.30999999997</v>
      </c>
      <c r="I27" s="22"/>
    </row>
    <row r="28" spans="3:9" ht="13.5" customHeight="1" thickBot="1">
      <c r="C28" s="18" t="s">
        <v>15</v>
      </c>
      <c r="D28" s="19">
        <v>12608.339999999967</v>
      </c>
      <c r="E28" s="21">
        <v>199436</v>
      </c>
      <c r="F28" s="21">
        <v>191513.76</v>
      </c>
      <c r="G28" s="19">
        <v>203102.71</v>
      </c>
      <c r="H28" s="19">
        <f>+D28+E28-F28</f>
        <v>20530.579999999958</v>
      </c>
      <c r="I28" s="22"/>
    </row>
    <row r="29" spans="3:9" ht="13.5" customHeight="1" thickBot="1">
      <c r="C29" s="18" t="s">
        <v>16</v>
      </c>
      <c r="D29" s="19">
        <v>6797.210000000006</v>
      </c>
      <c r="E29" s="21">
        <v>112376.21</v>
      </c>
      <c r="F29" s="21">
        <v>105742.68</v>
      </c>
      <c r="G29" s="19">
        <v>88974.87</v>
      </c>
      <c r="H29" s="19">
        <f>+D29+E29-F29</f>
        <v>13430.74000000002</v>
      </c>
      <c r="I29" s="22"/>
    </row>
    <row r="30" spans="3:9" ht="13.5" customHeight="1" thickBot="1">
      <c r="C30" s="18" t="s">
        <v>17</v>
      </c>
      <c r="D30" s="19">
        <v>-7465.72</v>
      </c>
      <c r="E30" s="21">
        <v>11178.54</v>
      </c>
      <c r="F30" s="21">
        <v>7346.8</v>
      </c>
      <c r="G30" s="19">
        <f>F30</f>
        <v>7346.8</v>
      </c>
      <c r="H30" s="19">
        <f>+D30+E30-F30</f>
        <v>-3633.9799999999996</v>
      </c>
      <c r="I30" s="23"/>
    </row>
    <row r="31" spans="3:9" ht="13.5" customHeight="1" thickBot="1">
      <c r="C31" s="18" t="s">
        <v>18</v>
      </c>
      <c r="D31" s="24">
        <f>SUM(D26:D30)</f>
        <v>125319.36999999985</v>
      </c>
      <c r="E31" s="24">
        <f>SUM(E26:E30)</f>
        <v>2012488.73</v>
      </c>
      <c r="F31" s="24">
        <f>SUM(F26:F30)</f>
        <v>1912981.44</v>
      </c>
      <c r="G31" s="24">
        <f>SUM(G26:G30)</f>
        <v>2012513.4600000002</v>
      </c>
      <c r="H31" s="24">
        <f>SUM(H26:H30)</f>
        <v>224826.6599999997</v>
      </c>
      <c r="I31" s="25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6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7" t="s">
        <v>20</v>
      </c>
    </row>
    <row r="34" spans="3:9" ht="13.5" customHeight="1" thickBot="1">
      <c r="C34" s="12" t="s">
        <v>21</v>
      </c>
      <c r="D34" s="28">
        <v>21132.100000000093</v>
      </c>
      <c r="E34" s="29">
        <f>662437.02+859.7-11.5+1749.32+460.77</f>
        <v>665495.3099999999</v>
      </c>
      <c r="F34" s="29">
        <f>627481.19+825.01+0.68+1702.13+448.34</f>
        <v>630457.35</v>
      </c>
      <c r="G34" s="29">
        <f>+E34</f>
        <v>665495.3099999999</v>
      </c>
      <c r="H34" s="29">
        <f aca="true" t="shared" si="0" ref="H34:H42">+D34+E34-F34</f>
        <v>56170.060000000056</v>
      </c>
      <c r="I34" s="30" t="s">
        <v>22</v>
      </c>
    </row>
    <row r="35" spans="3:10" ht="14.25" customHeight="1" thickBot="1">
      <c r="C35" s="18" t="s">
        <v>23</v>
      </c>
      <c r="D35" s="31">
        <v>5672.679999999993</v>
      </c>
      <c r="E35" s="19">
        <v>130210.09</v>
      </c>
      <c r="F35" s="19">
        <v>124805.99</v>
      </c>
      <c r="G35" s="29">
        <v>21000.11</v>
      </c>
      <c r="H35" s="29">
        <f t="shared" si="0"/>
        <v>11076.779999999984</v>
      </c>
      <c r="I35" s="32"/>
      <c r="J35" s="33"/>
    </row>
    <row r="36" spans="3:9" ht="13.5" customHeight="1" thickBot="1">
      <c r="C36" s="26" t="s">
        <v>24</v>
      </c>
      <c r="D36" s="34">
        <v>1819.5799999999726</v>
      </c>
      <c r="E36" s="19">
        <v>0</v>
      </c>
      <c r="F36" s="19">
        <v>0</v>
      </c>
      <c r="G36" s="29"/>
      <c r="H36" s="29">
        <f t="shared" si="0"/>
        <v>1819.5799999999726</v>
      </c>
      <c r="I36" s="35"/>
    </row>
    <row r="37" spans="3:9" ht="12.75" customHeight="1" thickBot="1">
      <c r="C37" s="18" t="s">
        <v>25</v>
      </c>
      <c r="D37" s="31">
        <v>4307.449999999997</v>
      </c>
      <c r="E37" s="19">
        <v>92796.17</v>
      </c>
      <c r="F37" s="19">
        <v>88934.47</v>
      </c>
      <c r="G37" s="29">
        <f>+E37</f>
        <v>92796.17</v>
      </c>
      <c r="H37" s="29">
        <f t="shared" si="0"/>
        <v>8169.149999999994</v>
      </c>
      <c r="I37" s="35" t="s">
        <v>26</v>
      </c>
    </row>
    <row r="38" spans="3:9" ht="13.5" customHeight="1" thickBot="1">
      <c r="C38" s="18" t="s">
        <v>27</v>
      </c>
      <c r="D38" s="31">
        <v>6175.7300000000105</v>
      </c>
      <c r="E38" s="19">
        <v>141656.62</v>
      </c>
      <c r="F38" s="19">
        <v>135777.45</v>
      </c>
      <c r="G38" s="29">
        <v>143708.84</v>
      </c>
      <c r="H38" s="29">
        <f t="shared" si="0"/>
        <v>12054.899999999994</v>
      </c>
      <c r="I38" s="36" t="s">
        <v>28</v>
      </c>
    </row>
    <row r="39" spans="3:9" ht="13.5" customHeight="1" thickBot="1">
      <c r="C39" s="18" t="s">
        <v>29</v>
      </c>
      <c r="D39" s="31">
        <v>378.52000000000044</v>
      </c>
      <c r="E39" s="21">
        <v>8668.51</v>
      </c>
      <c r="F39" s="21">
        <v>8313.9</v>
      </c>
      <c r="G39" s="29">
        <f>+E39</f>
        <v>8668.51</v>
      </c>
      <c r="H39" s="29">
        <f t="shared" si="0"/>
        <v>733.130000000001</v>
      </c>
      <c r="I39" s="36" t="s">
        <v>30</v>
      </c>
    </row>
    <row r="40" spans="3:9" ht="13.5" customHeight="1" thickBot="1">
      <c r="C40" s="26" t="s">
        <v>31</v>
      </c>
      <c r="D40" s="31">
        <v>5337.869999999995</v>
      </c>
      <c r="E40" s="21">
        <v>92797.8</v>
      </c>
      <c r="F40" s="21">
        <v>88519.42</v>
      </c>
      <c r="G40" s="29">
        <f>+E40</f>
        <v>92797.8</v>
      </c>
      <c r="H40" s="29">
        <f t="shared" si="0"/>
        <v>9616.25</v>
      </c>
      <c r="I40" s="35"/>
    </row>
    <row r="41" spans="3:9" ht="13.5" customHeight="1" thickBot="1">
      <c r="C41" s="18" t="s">
        <v>32</v>
      </c>
      <c r="D41" s="31">
        <v>0</v>
      </c>
      <c r="E41" s="21">
        <v>3138.71</v>
      </c>
      <c r="F41" s="21">
        <v>1154.43</v>
      </c>
      <c r="G41" s="29"/>
      <c r="H41" s="29">
        <f t="shared" si="0"/>
        <v>1984.28</v>
      </c>
      <c r="I41" s="35"/>
    </row>
    <row r="42" spans="3:9" ht="13.5" customHeight="1" thickBot="1">
      <c r="C42" s="18" t="s">
        <v>33</v>
      </c>
      <c r="D42" s="31">
        <v>1531.080000000009</v>
      </c>
      <c r="E42" s="21">
        <v>35098.8</v>
      </c>
      <c r="F42" s="21">
        <v>33663.33</v>
      </c>
      <c r="G42" s="29">
        <f>+E42</f>
        <v>35098.8</v>
      </c>
      <c r="H42" s="29">
        <f t="shared" si="0"/>
        <v>2966.55000000001</v>
      </c>
      <c r="I42" s="36" t="s">
        <v>34</v>
      </c>
    </row>
    <row r="43" spans="3:12" s="38" customFormat="1" ht="13.5" customHeight="1" thickBot="1">
      <c r="C43" s="18" t="s">
        <v>18</v>
      </c>
      <c r="D43" s="24">
        <f>SUM(D34:D42)</f>
        <v>46355.010000000075</v>
      </c>
      <c r="E43" s="24">
        <f>SUM(E34:E42)</f>
        <v>1169862.01</v>
      </c>
      <c r="F43" s="24">
        <f>SUM(F34:F42)</f>
        <v>1111626.34</v>
      </c>
      <c r="G43" s="24">
        <f>SUM(G34:G42)</f>
        <v>1059565.54</v>
      </c>
      <c r="H43" s="24">
        <f>SUM(H34:H42)</f>
        <v>104590.68000000002</v>
      </c>
      <c r="I43" s="37"/>
      <c r="L43" s="39"/>
    </row>
    <row r="44" spans="3:9" ht="13.5" customHeight="1" thickBot="1">
      <c r="C44" s="40" t="s">
        <v>35</v>
      </c>
      <c r="D44" s="40"/>
      <c r="E44" s="40"/>
      <c r="F44" s="40"/>
      <c r="G44" s="40"/>
      <c r="H44" s="40"/>
      <c r="I44" s="40"/>
    </row>
    <row r="45" spans="3:9" ht="27" customHeight="1" thickBot="1">
      <c r="C45" s="41" t="s">
        <v>36</v>
      </c>
      <c r="D45" s="42" t="s">
        <v>37</v>
      </c>
      <c r="E45" s="43"/>
      <c r="F45" s="43"/>
      <c r="G45" s="43"/>
      <c r="H45" s="44"/>
      <c r="I45" s="45" t="s">
        <v>38</v>
      </c>
    </row>
    <row r="46" spans="3:9" ht="26.25" customHeight="1" thickBot="1">
      <c r="C46" s="41" t="s">
        <v>39</v>
      </c>
      <c r="D46" s="42" t="s">
        <v>40</v>
      </c>
      <c r="E46" s="43"/>
      <c r="F46" s="43"/>
      <c r="G46" s="43"/>
      <c r="H46" s="44"/>
      <c r="I46" s="46" t="s">
        <v>39</v>
      </c>
    </row>
    <row r="47" spans="3:8" ht="18" customHeight="1">
      <c r="C47" s="47" t="s">
        <v>41</v>
      </c>
      <c r="D47" s="47"/>
      <c r="E47" s="47"/>
      <c r="F47" s="47"/>
      <c r="G47" s="47"/>
      <c r="H47" s="48">
        <f>+H31+H43</f>
        <v>329417.33999999973</v>
      </c>
    </row>
    <row r="48" spans="3:9" s="50" customFormat="1" ht="12.75">
      <c r="C48" s="49" t="s">
        <v>42</v>
      </c>
      <c r="D48" s="49"/>
      <c r="E48" s="49"/>
      <c r="F48" s="49"/>
      <c r="G48" s="49"/>
      <c r="H48" s="49"/>
      <c r="I48" s="49"/>
    </row>
    <row r="49" ht="12.75" customHeight="1">
      <c r="C49" s="51" t="s">
        <v>43</v>
      </c>
    </row>
    <row r="50" spans="3:4" ht="15" customHeight="1">
      <c r="C50" s="52"/>
      <c r="D50" s="52"/>
    </row>
  </sheetData>
  <sheetProtection/>
  <mergeCells count="11">
    <mergeCell ref="C32:I32"/>
    <mergeCell ref="I34:I35"/>
    <mergeCell ref="C44:I44"/>
    <mergeCell ref="D45:H45"/>
    <mergeCell ref="D46:H46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3"/>
  <sheetViews>
    <sheetView zoomScaleSheetLayoutView="120" zoomScalePageLayoutView="0" workbookViewId="0" topLeftCell="A12">
      <selection activeCell="D32" sqref="D32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4.25390625" style="54" customWidth="1"/>
    <col min="10" max="16384" width="9.125" style="54" customWidth="1"/>
  </cols>
  <sheetData>
    <row r="13" spans="1:9" ht="15">
      <c r="A13" s="53" t="s">
        <v>44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45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46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47</v>
      </c>
      <c r="B16" s="55" t="s">
        <v>48</v>
      </c>
      <c r="C16" s="55" t="s">
        <v>49</v>
      </c>
      <c r="D16" s="55" t="s">
        <v>50</v>
      </c>
      <c r="E16" s="55" t="s">
        <v>51</v>
      </c>
      <c r="F16" s="56" t="s">
        <v>52</v>
      </c>
      <c r="G16" s="56" t="s">
        <v>53</v>
      </c>
      <c r="H16" s="55" t="s">
        <v>54</v>
      </c>
      <c r="I16" s="55" t="s">
        <v>55</v>
      </c>
    </row>
    <row r="17" spans="1:9" ht="15">
      <c r="A17" s="57" t="s">
        <v>56</v>
      </c>
      <c r="B17" s="58">
        <v>-201.70953</v>
      </c>
      <c r="C17" s="58"/>
      <c r="D17" s="58">
        <v>130.21009</v>
      </c>
      <c r="E17" s="58">
        <v>124.80599</v>
      </c>
      <c r="F17" s="58">
        <f>4.96+7.84217</f>
        <v>12.80217</v>
      </c>
      <c r="G17" s="58">
        <v>21.00011</v>
      </c>
      <c r="H17" s="58">
        <v>11.07678</v>
      </c>
      <c r="I17" s="58">
        <f>B17+D17+F17-G17</f>
        <v>-79.69737999999998</v>
      </c>
    </row>
    <row r="19" ht="15">
      <c r="A19" s="54" t="s">
        <v>57</v>
      </c>
    </row>
    <row r="20" ht="15">
      <c r="A20" s="54" t="s">
        <v>58</v>
      </c>
    </row>
    <row r="21" ht="15">
      <c r="A21" s="54" t="s">
        <v>59</v>
      </c>
    </row>
    <row r="22" ht="15">
      <c r="A22" s="54" t="s">
        <v>60</v>
      </c>
    </row>
    <row r="23" ht="15">
      <c r="A23" s="54" t="s">
        <v>61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5" width="19.25390625" style="0" customWidth="1"/>
    <col min="6" max="6" width="21.7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9" t="s">
        <v>62</v>
      </c>
      <c r="B1" s="60"/>
      <c r="C1" s="60"/>
      <c r="D1" s="60"/>
      <c r="E1" s="60"/>
      <c r="F1" s="60"/>
      <c r="G1" s="60"/>
      <c r="H1" s="61"/>
    </row>
    <row r="2" spans="1:7" ht="29.25" customHeight="1" thickBot="1">
      <c r="A2" s="62"/>
      <c r="B2" s="62"/>
      <c r="C2" s="62"/>
      <c r="D2" s="62"/>
      <c r="E2" s="62"/>
      <c r="F2" s="62"/>
      <c r="G2" s="62"/>
    </row>
    <row r="3" spans="1:8" ht="13.5" hidden="1" thickBot="1">
      <c r="A3" s="63"/>
      <c r="B3" s="64"/>
      <c r="C3" s="65"/>
      <c r="D3" s="64"/>
      <c r="E3" s="64"/>
      <c r="F3" s="66" t="s">
        <v>63</v>
      </c>
      <c r="G3" s="67"/>
      <c r="H3" s="64"/>
    </row>
    <row r="4" spans="1:8" ht="12.75" hidden="1">
      <c r="A4" s="68" t="s">
        <v>64</v>
      </c>
      <c r="B4" s="69" t="s">
        <v>65</v>
      </c>
      <c r="C4" s="70" t="s">
        <v>66</v>
      </c>
      <c r="D4" s="69" t="s">
        <v>67</v>
      </c>
      <c r="E4" s="71" t="s">
        <v>68</v>
      </c>
      <c r="F4" s="71"/>
      <c r="G4" s="71"/>
      <c r="H4" s="71" t="s">
        <v>69</v>
      </c>
    </row>
    <row r="5" spans="1:8" ht="12.75" hidden="1">
      <c r="A5" s="68" t="s">
        <v>70</v>
      </c>
      <c r="B5" s="69"/>
      <c r="C5" s="70"/>
      <c r="D5" s="69" t="s">
        <v>71</v>
      </c>
      <c r="E5" s="69" t="s">
        <v>72</v>
      </c>
      <c r="F5" s="69" t="s">
        <v>73</v>
      </c>
      <c r="G5" s="69" t="s">
        <v>74</v>
      </c>
      <c r="H5" s="69"/>
    </row>
    <row r="6" spans="1:8" ht="12.75" hidden="1">
      <c r="A6" s="68"/>
      <c r="B6" s="69"/>
      <c r="C6" s="70"/>
      <c r="D6" s="69" t="s">
        <v>75</v>
      </c>
      <c r="E6" s="69"/>
      <c r="F6" s="69" t="s">
        <v>76</v>
      </c>
      <c r="G6" s="69" t="s">
        <v>77</v>
      </c>
      <c r="H6" s="69"/>
    </row>
    <row r="7" spans="1:8" ht="12.75" hidden="1">
      <c r="A7" s="68"/>
      <c r="B7" s="69"/>
      <c r="C7" s="70"/>
      <c r="D7" s="69"/>
      <c r="E7" s="72"/>
      <c r="G7" s="69" t="s">
        <v>78</v>
      </c>
      <c r="H7" s="72"/>
    </row>
    <row r="8" spans="1:8" ht="5.25" customHeight="1" hidden="1" thickBot="1">
      <c r="A8" s="73"/>
      <c r="B8" s="74"/>
      <c r="C8" s="75"/>
      <c r="D8" s="74"/>
      <c r="E8" s="74"/>
      <c r="F8" s="74"/>
      <c r="G8" s="74"/>
      <c r="H8" s="74"/>
    </row>
    <row r="9" spans="1:8" ht="6.75" customHeight="1" hidden="1">
      <c r="A9" s="64"/>
      <c r="B9" s="76"/>
      <c r="C9" s="65"/>
      <c r="D9" s="64"/>
      <c r="E9" s="76"/>
      <c r="F9" s="76"/>
      <c r="G9" s="76"/>
      <c r="H9" s="76"/>
    </row>
    <row r="10" spans="1:8" ht="12.75" customHeight="1" hidden="1">
      <c r="A10" s="69">
        <v>1</v>
      </c>
      <c r="B10" s="77" t="s">
        <v>79</v>
      </c>
      <c r="C10" s="70" t="s">
        <v>80</v>
      </c>
      <c r="D10" s="69" t="s">
        <v>81</v>
      </c>
      <c r="E10" s="78"/>
      <c r="F10" s="79"/>
      <c r="G10" s="79">
        <f>+E10-F10</f>
        <v>0</v>
      </c>
      <c r="H10" s="80"/>
    </row>
    <row r="11" spans="1:8" ht="12.75" customHeight="1" hidden="1">
      <c r="A11" s="69"/>
      <c r="B11" s="77"/>
      <c r="C11" s="70" t="s">
        <v>82</v>
      </c>
      <c r="D11" s="69" t="s">
        <v>83</v>
      </c>
      <c r="E11" s="79"/>
      <c r="F11" s="79"/>
      <c r="G11" s="79">
        <f>+E11-F11</f>
        <v>0</v>
      </c>
      <c r="H11" s="80"/>
    </row>
    <row r="12" spans="1:8" ht="12.75" hidden="1">
      <c r="A12" s="69"/>
      <c r="B12" s="77"/>
      <c r="C12" s="70" t="s">
        <v>84</v>
      </c>
      <c r="D12" s="69" t="s">
        <v>85</v>
      </c>
      <c r="E12" s="79"/>
      <c r="F12" s="79"/>
      <c r="G12" s="79">
        <f>+E12-F12</f>
        <v>0</v>
      </c>
      <c r="H12" s="80"/>
    </row>
    <row r="13" spans="1:8" ht="5.25" customHeight="1" hidden="1">
      <c r="A13" s="69"/>
      <c r="B13" s="77"/>
      <c r="D13" s="69"/>
      <c r="E13" s="81"/>
      <c r="F13" s="82"/>
      <c r="G13" s="79"/>
      <c r="H13" s="83"/>
    </row>
    <row r="14" spans="1:8" ht="12.75" hidden="1">
      <c r="A14" s="69"/>
      <c r="B14" s="77"/>
      <c r="C14" s="84" t="s">
        <v>86</v>
      </c>
      <c r="D14" s="85"/>
      <c r="E14" s="86">
        <f>SUM(E10:E13)</f>
        <v>0</v>
      </c>
      <c r="F14" s="86">
        <f>SUM(F10:F13)</f>
        <v>0</v>
      </c>
      <c r="G14" s="86">
        <f>SUM(G10:G13)</f>
        <v>0</v>
      </c>
      <c r="H14" s="80"/>
    </row>
    <row r="15" spans="1:8" ht="4.5" customHeight="1" hidden="1" thickBot="1">
      <c r="A15" s="87"/>
      <c r="B15" s="88"/>
      <c r="C15" s="89"/>
      <c r="D15" s="90"/>
      <c r="E15" s="81"/>
      <c r="F15" s="81"/>
      <c r="G15" s="81"/>
      <c r="H15" s="83"/>
    </row>
    <row r="16" spans="1:8" ht="6.75" customHeight="1" hidden="1">
      <c r="A16" s="64"/>
      <c r="B16" s="76"/>
      <c r="C16" s="91"/>
      <c r="D16" s="91"/>
      <c r="E16" s="92"/>
      <c r="F16" s="92"/>
      <c r="G16" s="92"/>
      <c r="H16" s="91"/>
    </row>
    <row r="17" spans="1:8" ht="12.75" hidden="1">
      <c r="A17" s="72"/>
      <c r="B17" s="93" t="s">
        <v>18</v>
      </c>
      <c r="C17" s="94"/>
      <c r="D17" s="94"/>
      <c r="E17" s="95">
        <f>E14</f>
        <v>0</v>
      </c>
      <c r="F17" s="95">
        <f>F14</f>
        <v>0</v>
      </c>
      <c r="G17" s="95">
        <f>G14</f>
        <v>0</v>
      </c>
      <c r="H17" s="80"/>
    </row>
    <row r="18" spans="1:8" ht="7.5" customHeight="1" hidden="1" thickBot="1">
      <c r="A18" s="74"/>
      <c r="B18" s="96"/>
      <c r="C18" s="97"/>
      <c r="D18" s="97"/>
      <c r="E18" s="97"/>
      <c r="F18" s="97"/>
      <c r="G18" s="97"/>
      <c r="H18" s="98"/>
    </row>
    <row r="20" spans="1:7" ht="63.75" customHeight="1">
      <c r="A20" s="99" t="s">
        <v>87</v>
      </c>
      <c r="B20" s="99" t="s">
        <v>88</v>
      </c>
      <c r="C20" s="99" t="s">
        <v>89</v>
      </c>
      <c r="D20" s="99" t="s">
        <v>90</v>
      </c>
      <c r="E20" s="100" t="s">
        <v>91</v>
      </c>
      <c r="F20" s="99" t="s">
        <v>92</v>
      </c>
      <c r="G20" s="101"/>
    </row>
    <row r="21" spans="1:7" ht="15">
      <c r="A21" s="102">
        <v>1</v>
      </c>
      <c r="B21" s="103">
        <v>1819.58</v>
      </c>
      <c r="C21" s="103"/>
      <c r="D21" s="103">
        <v>0</v>
      </c>
      <c r="E21" s="103"/>
      <c r="F21" s="103">
        <f>+B21+C21-D21</f>
        <v>1819.58</v>
      </c>
      <c r="G21" s="104"/>
    </row>
    <row r="23" spans="1:5" ht="65.25" customHeight="1">
      <c r="A23" s="99" t="s">
        <v>87</v>
      </c>
      <c r="B23" s="99" t="s">
        <v>93</v>
      </c>
      <c r="C23" s="99" t="s">
        <v>94</v>
      </c>
      <c r="D23" s="99" t="s">
        <v>95</v>
      </c>
      <c r="E23" s="99" t="s">
        <v>96</v>
      </c>
    </row>
    <row r="24" spans="1:5" ht="15">
      <c r="A24" s="105">
        <v>1</v>
      </c>
      <c r="B24" s="106">
        <v>1409.78</v>
      </c>
      <c r="C24" s="106">
        <f>+C21+E21</f>
        <v>0</v>
      </c>
      <c r="D24" s="106">
        <f>+F17*1000</f>
        <v>0</v>
      </c>
      <c r="E24" s="106">
        <f>B24+C24-D24</f>
        <v>1409.78</v>
      </c>
    </row>
    <row r="25" spans="1:5" ht="12.75">
      <c r="A25" s="107"/>
      <c r="B25" s="107"/>
      <c r="C25" s="108"/>
      <c r="D25" s="108"/>
      <c r="E25" s="70"/>
    </row>
    <row r="26" spans="2:6" ht="15">
      <c r="B26" s="109"/>
      <c r="F26" s="110" t="s">
        <v>97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2016-03-30T15:24:56Z</dcterms:created>
  <dcterms:modified xsi:type="dcterms:W3CDTF">2016-03-30T15:25:49Z</dcterms:modified>
  <cp:category/>
  <cp:version/>
  <cp:contentType/>
  <cp:contentStatus/>
</cp:coreProperties>
</file>