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<sst xmlns="http://schemas.openxmlformats.org/spreadsheetml/2006/main" count="61" uniqueCount="53">
  <si>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</si>
  <si>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</si>
  <si>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</si>
  <si>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 по ул. Березовая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</si>
  <si>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</si>
  <si>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</si>
  <si>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</si>
  <si>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</si>
  <si>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</si>
  <si>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</si>
  <si>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</si>
  <si>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</si>
  <si>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</si>
  <si>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</si>
  <si>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</si>
  <si>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</si>
  <si>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</si>
  <si>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</si>
  <si>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</si>
  <si>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</si>
  <si>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</si>
  <si>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</si>
  <si>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</si>
  <si>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</si>
  <si>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</si>
  <si>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</si>
  <si>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</si>
  <si>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</si>
  <si>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</si>
  <si>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</si>
  <si>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</si>
  <si>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</si>
  <si>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</si>
  <si>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</si>
  <si>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</si>
  <si>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</si>
  <si>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</si>
  <si>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</si>
  <si>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</si>
  <si>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Березовая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</si>
  <si>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</si>
  <si>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</si>
  <si>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</si>
  <si>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</si>
  <si>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</si>
  <si>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</si>
  <si>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</si>
  <si>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</si>
  <si>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</si>
  <si>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</si>
  <si>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,65</t>
    </r>
    <r>
      <rPr>
        <sz val="10"/>
        <rFont val="Arial Cyr"/>
        <family val="0"/>
      </rPr>
      <t xml:space="preserve"> тыс.рублей, в том числе:</t>
    </r>
  </si>
  <si>
    <t>установка имитатора счетчика в водомерном узле, замена участка трубопровода ХВС-2.35</t>
  </si>
  <si>
    <t>прочее - 0,30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</si>
</sst>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8" fillId="0" borderId="13" xfId="0" applyNumberFormat="1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4" fontId="9" fillId="0" borderId="11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4" xfId="52" applyBorder="1" applyAlignment="1">
      <alignment horizontal="center" vertical="center" wrapText="1"/>
      <protection/>
    </xf>
    <xf numFmtId="0" fontId="32" fillId="0" borderId="14" xfId="52" applyFont="1" applyBorder="1" applyAlignment="1">
      <alignment horizontal="center" vertical="center" wrapText="1"/>
      <protection/>
    </xf>
    <xf numFmtId="0" fontId="40" fillId="0" borderId="14" xfId="52" applyFont="1" applyBorder="1" applyAlignment="1">
      <alignment horizontal="center" vertical="center"/>
      <protection/>
    </xf>
    <xf numFmtId="2" fontId="40" fillId="0" borderId="14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zoomScalePageLayoutView="0" workbookViewId="0" topLeftCell="C29">
      <selection activeCell="G46" sqref="G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875" style="27" customWidth="1"/>
    <col min="4" max="4" width="12.75390625" style="27" customWidth="1"/>
    <col min="5" max="5" width="11.625" style="27" customWidth="1"/>
    <col min="6" max="6" width="13.25390625" style="27" customWidth="1"/>
    <col min="7" max="7" width="11.875" style="27" customWidth="1"/>
    <col min="8" max="8" width="12.75390625" style="27" customWidth="1"/>
    <col min="9" max="9" width="24.625" style="27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2.75" customHeight="1" hidden="1">
      <c r="C3" s="3"/>
      <c r="D3" s="3"/>
      <c r="E3" s="4"/>
      <c r="F3" s="4"/>
      <c r="G3" s="4"/>
      <c r="H3" s="4"/>
      <c r="I3" s="4"/>
    </row>
    <row r="4" spans="3:9" ht="12.75" customHeight="1" hidden="1">
      <c r="C4" s="3"/>
      <c r="D4" s="3"/>
      <c r="E4" s="4"/>
      <c r="F4" s="4"/>
      <c r="G4" s="4"/>
      <c r="H4" s="4"/>
      <c r="I4" s="4"/>
    </row>
    <row r="5" spans="3:9" ht="12.75" customHeight="1">
      <c r="C5" s="3"/>
      <c r="D5" s="3"/>
      <c r="E5" s="4"/>
      <c r="F5" s="4"/>
      <c r="G5" s="4"/>
      <c r="H5" s="4"/>
      <c r="I5" s="4"/>
    </row>
    <row r="6" spans="3:9" ht="12.75" customHeight="1">
      <c r="C6" s="3"/>
      <c r="D6" s="3"/>
      <c r="E6" s="4"/>
      <c r="F6" s="4"/>
      <c r="G6" s="4"/>
      <c r="H6" s="4"/>
      <c r="I6" s="4"/>
    </row>
    <row r="7" spans="3:9" ht="12.75" customHeight="1">
      <c r="C7" s="3"/>
      <c r="D7" s="3"/>
      <c r="E7" s="4"/>
      <c r="F7" s="4"/>
      <c r="G7" s="4"/>
      <c r="H7" s="4"/>
      <c r="I7" s="4"/>
    </row>
    <row r="8" spans="3:9" ht="12.75" customHeight="1">
      <c r="C8" s="3"/>
      <c r="D8" s="3"/>
      <c r="E8" s="4"/>
      <c r="F8" s="4"/>
      <c r="G8" s="4"/>
      <c r="H8" s="4"/>
      <c r="I8" s="4"/>
    </row>
    <row r="9" spans="3:9" ht="12.75" customHeight="1">
      <c r="C9" s="3"/>
      <c r="D9" s="3"/>
      <c r="E9" s="4"/>
      <c r="F9" s="4"/>
      <c r="G9" s="4"/>
      <c r="H9" s="4"/>
      <c r="I9" s="4"/>
    </row>
    <row r="10" spans="3:9" ht="12.75" customHeight="1">
      <c r="C10" s="3"/>
      <c r="D10" s="3"/>
      <c r="E10" s="4"/>
      <c r="F10" s="4"/>
      <c r="G10" s="4"/>
      <c r="H10" s="4"/>
      <c r="I10" s="4"/>
    </row>
    <row r="11" spans="3:9" ht="12.75" customHeight="1">
      <c r="C11" s="3"/>
      <c r="D11" s="3"/>
      <c r="E11" s="4"/>
      <c r="F11" s="4"/>
      <c r="G11" s="4"/>
      <c r="H11" s="4"/>
      <c r="I11" s="4"/>
    </row>
    <row r="12" spans="3:9" ht="14.25" customHeight="1">
      <c r="C12" s="3"/>
      <c r="D12" s="3"/>
      <c r="E12" s="4"/>
      <c r="F12" s="4"/>
      <c r="G12" s="4"/>
      <c r="H12" s="4"/>
      <c r="I12" s="4"/>
    </row>
    <row r="13" spans="3:9" ht="12.75" customHeight="1">
      <c r="C13" s="3"/>
      <c r="D13" s="3"/>
      <c r="E13" s="4"/>
      <c r="F13" s="4"/>
      <c r="G13" s="4"/>
      <c r="H13" s="4"/>
      <c r="I13" s="4"/>
    </row>
    <row r="14" spans="3:9" ht="12.75" customHeight="1">
      <c r="C14" s="3"/>
      <c r="D14" s="3"/>
      <c r="E14" s="4"/>
      <c r="F14" s="4"/>
      <c r="G14" s="4"/>
      <c r="H14" s="4"/>
      <c r="I14" s="4"/>
    </row>
    <row r="15" spans="3:9" ht="12.75" customHeight="1">
      <c r="C15" s="3"/>
      <c r="D15" s="3"/>
      <c r="E15" s="4"/>
      <c r="F15" s="4"/>
      <c r="G15" s="4"/>
      <c r="H15" s="4"/>
      <c r="I15" s="4"/>
    </row>
    <row r="16" spans="3:9" ht="12.75" customHeight="1">
      <c r="C16" s="3"/>
      <c r="D16" s="3"/>
      <c r="E16" s="4"/>
      <c r="F16" s="4"/>
      <c r="G16" s="4"/>
      <c r="H16" s="4"/>
      <c r="I16" s="4"/>
    </row>
    <row r="17" spans="3:9" ht="12.75" customHeight="1">
      <c r="C17" s="3"/>
      <c r="D17" s="3"/>
      <c r="E17" s="4"/>
      <c r="F17" s="4"/>
      <c r="G17" s="4"/>
      <c r="H17" s="4"/>
      <c r="I17" s="4"/>
    </row>
    <row r="18" spans="3:9" ht="12.75" customHeight="1">
      <c r="C18" s="3"/>
      <c r="D18" s="3"/>
      <c r="E18" s="4"/>
      <c r="F18" s="4"/>
      <c r="G18" s="4"/>
      <c r="H18" s="4"/>
      <c r="I18" s="4"/>
    </row>
    <row r="19" spans="3:9" ht="12.75" customHeight="1">
      <c r="C19" s="3"/>
      <c r="D19" s="3"/>
      <c r="E19" s="4"/>
      <c r="F19" s="4"/>
      <c r="G19" s="4"/>
      <c r="H19" s="4"/>
      <c r="I19" s="4"/>
    </row>
    <row r="20" spans="3:9" ht="12.75" customHeight="1">
      <c r="C20" s="3"/>
      <c r="D20" s="3"/>
      <c r="E20" s="4"/>
      <c r="F20" s="4"/>
      <c r="G20" s="4"/>
      <c r="H20" s="4"/>
      <c r="I20" s="4"/>
    </row>
    <row r="21" spans="3:9" ht="12.75" customHeight="1">
      <c r="C21" s="3"/>
      <c r="D21" s="3"/>
      <c r="E21" s="4"/>
      <c r="F21" s="4"/>
      <c r="G21" s="4"/>
      <c r="H21" s="4"/>
      <c r="I21" s="4"/>
    </row>
    <row r="22" spans="3:9" ht="12.75" customHeight="1">
      <c r="C22" s="3"/>
      <c r="D22" s="3"/>
      <c r="E22" s="4"/>
      <c r="F22" s="4"/>
      <c r="G22" s="4"/>
      <c r="H22" s="4"/>
      <c r="I22" s="4"/>
    </row>
    <row r="23" spans="3:9" ht="12.75" customHeight="1">
      <c r="C23" s="3"/>
      <c r="D23" s="3"/>
      <c r="E23" s="4"/>
      <c r="F23" s="4"/>
      <c r="G23" s="4"/>
      <c r="H23" s="4"/>
      <c r="I23" s="4"/>
    </row>
    <row r="24" spans="3:9" ht="14.25">
      <c r="C24" s="40" t="s">
        <v>1</v>
      </c>
      <c r="D24" s="40"/>
      <c r="E24" s="40"/>
      <c r="F24" s="40"/>
      <c r="G24" s="40"/>
      <c r="H24" s="40"/>
      <c r="I24" s="40"/>
    </row>
    <row r="25" spans="3:9" ht="12.75">
      <c r="C25" s="41" t="s">
        <v>2</v>
      </c>
      <c r="D25" s="41"/>
      <c r="E25" s="41"/>
      <c r="F25" s="41"/>
      <c r="G25" s="41"/>
      <c r="H25" s="41"/>
      <c r="I25" s="41"/>
    </row>
    <row r="26" spans="3:9" ht="12.75">
      <c r="C26" s="41" t="s">
        <v>3</v>
      </c>
      <c r="D26" s="41"/>
      <c r="E26" s="41"/>
      <c r="F26" s="41"/>
      <c r="G26" s="41"/>
      <c r="H26" s="41"/>
      <c r="I26" s="41"/>
    </row>
    <row r="27" spans="3:9" ht="6" customHeight="1" thickBot="1">
      <c r="C27" s="42"/>
      <c r="D27" s="42"/>
      <c r="E27" s="42"/>
      <c r="F27" s="42"/>
      <c r="G27" s="42"/>
      <c r="H27" s="42"/>
      <c r="I27" s="42"/>
    </row>
    <row r="28" spans="3:9" ht="50.25" customHeight="1" thickBot="1">
      <c r="C28" s="5" t="s">
        <v>4</v>
      </c>
      <c r="D28" s="6" t="s">
        <v>5</v>
      </c>
      <c r="E28" s="7" t="s">
        <v>6</v>
      </c>
      <c r="F28" s="7" t="s">
        <v>7</v>
      </c>
      <c r="G28" s="7" t="s">
        <v>8</v>
      </c>
      <c r="H28" s="7" t="s">
        <v>9</v>
      </c>
      <c r="I28" s="6" t="s">
        <v>10</v>
      </c>
    </row>
    <row r="29" spans="3:9" ht="13.5" customHeight="1" thickBot="1">
      <c r="C29" s="43" t="s">
        <v>11</v>
      </c>
      <c r="D29" s="37"/>
      <c r="E29" s="37"/>
      <c r="F29" s="37"/>
      <c r="G29" s="37"/>
      <c r="H29" s="37"/>
      <c r="I29" s="44"/>
    </row>
    <row r="30" spans="3:11" ht="13.5" customHeight="1" thickBot="1">
      <c r="C30" s="8" t="s">
        <v>12</v>
      </c>
      <c r="D30" s="9">
        <v>23997.600000000035</v>
      </c>
      <c r="E30" s="10">
        <v>145832.21</v>
      </c>
      <c r="F30" s="10">
        <f>145512.63+12555.73</f>
        <v>158068.36000000002</v>
      </c>
      <c r="G30" s="10">
        <v>144419.86</v>
      </c>
      <c r="H30" s="10">
        <f>+D30+E30-F30</f>
        <v>11761.450000000012</v>
      </c>
      <c r="I30" s="45" t="s">
        <v>13</v>
      </c>
      <c r="K30" s="11">
        <f>11761.45</f>
        <v>11761.45</v>
      </c>
    </row>
    <row r="31" spans="3:9" ht="13.5" customHeight="1" hidden="1" thickBot="1">
      <c r="C31" s="8" t="s">
        <v>14</v>
      </c>
      <c r="D31" s="9">
        <v>0</v>
      </c>
      <c r="E31" s="12"/>
      <c r="F31" s="12"/>
      <c r="G31" s="10"/>
      <c r="H31" s="10">
        <f>+D31+E31-F31</f>
        <v>0</v>
      </c>
      <c r="I31" s="46"/>
    </row>
    <row r="32" spans="3:11" ht="13.5" customHeight="1" thickBot="1">
      <c r="C32" s="8" t="s">
        <v>15</v>
      </c>
      <c r="D32" s="9">
        <v>3894.6199999999953</v>
      </c>
      <c r="E32" s="12">
        <f>55399.75-1288.5</f>
        <v>54111.25</v>
      </c>
      <c r="F32" s="12">
        <v>54664.94</v>
      </c>
      <c r="G32" s="10">
        <f>+E32</f>
        <v>54111.25</v>
      </c>
      <c r="H32" s="10">
        <f>+D32+E32-F32</f>
        <v>3340.929999999993</v>
      </c>
      <c r="I32" s="46"/>
      <c r="K32" s="2">
        <v>3340.93</v>
      </c>
    </row>
    <row r="33" spans="3:9" ht="13.5" customHeight="1" thickBot="1">
      <c r="C33" s="8" t="s">
        <v>16</v>
      </c>
      <c r="D33" s="9">
        <v>-1993.42</v>
      </c>
      <c r="E33" s="12"/>
      <c r="F33" s="12"/>
      <c r="G33" s="10"/>
      <c r="H33" s="10">
        <f>+D33+E33-F33</f>
        <v>-1993.42</v>
      </c>
      <c r="I33" s="46"/>
    </row>
    <row r="34" spans="3:9" ht="13.5" customHeight="1" thickBot="1">
      <c r="C34" s="8" t="s">
        <v>17</v>
      </c>
      <c r="D34" s="9">
        <v>124.54999999999995</v>
      </c>
      <c r="E34" s="12"/>
      <c r="F34" s="12">
        <v>124.55</v>
      </c>
      <c r="G34" s="10"/>
      <c r="H34" s="10">
        <f>+D34+E34-F34</f>
        <v>0</v>
      </c>
      <c r="I34" s="47"/>
    </row>
    <row r="35" spans="3:9" ht="13.5" customHeight="1" thickBot="1">
      <c r="C35" s="8" t="s">
        <v>18</v>
      </c>
      <c r="D35" s="13">
        <f>SUM(D30:D34)</f>
        <v>26023.35000000003</v>
      </c>
      <c r="E35" s="13">
        <f>SUM(E30:E34)</f>
        <v>199943.46</v>
      </c>
      <c r="F35" s="13">
        <f>SUM(F30:F34)</f>
        <v>212857.85</v>
      </c>
      <c r="G35" s="13">
        <f>SUM(G30:G34)</f>
        <v>198531.11</v>
      </c>
      <c r="H35" s="13">
        <f>SUM(H30:H34)</f>
        <v>13108.960000000005</v>
      </c>
      <c r="I35" s="14"/>
    </row>
    <row r="36" spans="3:9" ht="13.5" customHeight="1" thickBot="1">
      <c r="C36" s="37" t="s">
        <v>19</v>
      </c>
      <c r="D36" s="37"/>
      <c r="E36" s="37"/>
      <c r="F36" s="37"/>
      <c r="G36" s="37"/>
      <c r="H36" s="37"/>
      <c r="I36" s="37"/>
    </row>
    <row r="37" spans="3:9" ht="49.5" customHeight="1" thickBot="1">
      <c r="C37" s="15" t="s">
        <v>4</v>
      </c>
      <c r="D37" s="6" t="s">
        <v>5</v>
      </c>
      <c r="E37" s="7" t="s">
        <v>6</v>
      </c>
      <c r="F37" s="7" t="s">
        <v>7</v>
      </c>
      <c r="G37" s="7" t="s">
        <v>8</v>
      </c>
      <c r="H37" s="7" t="s">
        <v>9</v>
      </c>
      <c r="I37" s="16" t="s">
        <v>20</v>
      </c>
    </row>
    <row r="38" spans="3:11" ht="21" customHeight="1" thickBot="1">
      <c r="C38" s="5" t="s">
        <v>21</v>
      </c>
      <c r="D38" s="17">
        <v>12433.650000000009</v>
      </c>
      <c r="E38" s="18">
        <f>2048.4+3518.26+95287.44</f>
        <v>100854.1</v>
      </c>
      <c r="F38" s="18">
        <f>1830.79+3055.38+101099.79</f>
        <v>105985.95999999999</v>
      </c>
      <c r="G38" s="18">
        <f>+E38</f>
        <v>100854.1</v>
      </c>
      <c r="H38" s="18">
        <f>+D38+E38-F38</f>
        <v>7301.790000000023</v>
      </c>
      <c r="I38" s="38" t="s">
        <v>22</v>
      </c>
      <c r="J38" s="11">
        <f>12432.24+1.41-D38</f>
        <v>0</v>
      </c>
      <c r="K38" s="11">
        <f>6619.89+464.29+217.61-H38</f>
        <v>-2.2737367544323206E-11</v>
      </c>
    </row>
    <row r="39" spans="3:9" ht="21.75" customHeight="1" thickBot="1">
      <c r="C39" s="8" t="s">
        <v>23</v>
      </c>
      <c r="D39" s="9">
        <v>2975.680000000004</v>
      </c>
      <c r="E39" s="10">
        <v>22775.84</v>
      </c>
      <c r="F39" s="10">
        <v>24160.16</v>
      </c>
      <c r="G39" s="18">
        <v>2651.8</v>
      </c>
      <c r="H39" s="18">
        <f aca="true" t="shared" si="0" ref="H39:H45">+D39+E39-F39</f>
        <v>1591.3600000000042</v>
      </c>
      <c r="I39" s="39"/>
    </row>
    <row r="40" spans="3:9" ht="13.5" customHeight="1" thickBot="1">
      <c r="C40" s="15" t="s">
        <v>24</v>
      </c>
      <c r="D40" s="19">
        <v>0</v>
      </c>
      <c r="E40" s="10"/>
      <c r="F40" s="10"/>
      <c r="G40" s="18"/>
      <c r="H40" s="18">
        <f t="shared" si="0"/>
        <v>0</v>
      </c>
      <c r="I40" s="20"/>
    </row>
    <row r="41" spans="3:9" ht="12.75" customHeight="1" hidden="1" thickBot="1">
      <c r="C41" s="8" t="s">
        <v>25</v>
      </c>
      <c r="D41" s="9">
        <v>0</v>
      </c>
      <c r="E41" s="10"/>
      <c r="F41" s="10"/>
      <c r="G41" s="18"/>
      <c r="H41" s="18">
        <f t="shared" si="0"/>
        <v>0</v>
      </c>
      <c r="I41" s="20" t="s">
        <v>26</v>
      </c>
    </row>
    <row r="42" spans="3:11" ht="26.25" customHeight="1" thickBot="1">
      <c r="C42" s="8" t="s">
        <v>27</v>
      </c>
      <c r="D42" s="9">
        <v>3237.2500000000036</v>
      </c>
      <c r="E42" s="10">
        <f>5807.19+18974.69</f>
        <v>24781.879999999997</v>
      </c>
      <c r="F42" s="10">
        <f>8316.08+17322.32+649.08</f>
        <v>26287.480000000003</v>
      </c>
      <c r="G42" s="18">
        <v>39436.31</v>
      </c>
      <c r="H42" s="18">
        <f t="shared" si="0"/>
        <v>1731.6499999999978</v>
      </c>
      <c r="I42" s="21" t="s">
        <v>28</v>
      </c>
      <c r="J42" s="2">
        <f>2588.17+649.08</f>
        <v>3237.25</v>
      </c>
      <c r="K42" s="2">
        <f>79.28+1652.37</f>
        <v>1731.6499999999999</v>
      </c>
    </row>
    <row r="43" spans="3:9" ht="13.5" customHeight="1" hidden="1" thickBot="1">
      <c r="C43" s="8" t="s">
        <v>29</v>
      </c>
      <c r="D43" s="9">
        <v>0</v>
      </c>
      <c r="E43" s="22"/>
      <c r="F43" s="22"/>
      <c r="G43" s="18"/>
      <c r="H43" s="18">
        <f t="shared" si="0"/>
        <v>0</v>
      </c>
      <c r="I43" s="21" t="s">
        <v>30</v>
      </c>
    </row>
    <row r="44" spans="3:9" ht="13.5" customHeight="1" thickBot="1">
      <c r="C44" s="15" t="s">
        <v>31</v>
      </c>
      <c r="D44" s="9">
        <v>1425.7699999999986</v>
      </c>
      <c r="E44" s="22">
        <v>10603.38</v>
      </c>
      <c r="F44" s="22">
        <v>11246.69</v>
      </c>
      <c r="G44" s="18">
        <f>+E44</f>
        <v>10603.38</v>
      </c>
      <c r="H44" s="18">
        <f t="shared" si="0"/>
        <v>782.4599999999973</v>
      </c>
      <c r="I44" s="21"/>
    </row>
    <row r="45" spans="3:9" ht="13.5" customHeight="1" thickBot="1">
      <c r="C45" s="8" t="s">
        <v>32</v>
      </c>
      <c r="D45" s="9">
        <v>667.1099999999997</v>
      </c>
      <c r="E45" s="12">
        <v>5090.08</v>
      </c>
      <c r="F45" s="12">
        <v>5401.96</v>
      </c>
      <c r="G45" s="18">
        <f>+E45</f>
        <v>5090.08</v>
      </c>
      <c r="H45" s="18">
        <f t="shared" si="0"/>
        <v>355.22999999999956</v>
      </c>
      <c r="I45" s="21" t="s">
        <v>33</v>
      </c>
    </row>
    <row r="46" spans="3:9" s="24" customFormat="1" ht="13.5" customHeight="1" thickBot="1">
      <c r="C46" s="8" t="s">
        <v>18</v>
      </c>
      <c r="D46" s="13">
        <f>SUM(D38:D45)</f>
        <v>20739.460000000014</v>
      </c>
      <c r="E46" s="13">
        <f>SUM(E38:E45)</f>
        <v>164105.28</v>
      </c>
      <c r="F46" s="13">
        <f>SUM(F38:F45)</f>
        <v>173082.25</v>
      </c>
      <c r="G46" s="13">
        <f>SUM(G38:G45)</f>
        <v>158635.67</v>
      </c>
      <c r="H46" s="13">
        <f>SUM(H38:H45)</f>
        <v>11762.490000000022</v>
      </c>
      <c r="I46" s="23"/>
    </row>
    <row r="47" spans="3:8" ht="17.25" customHeight="1">
      <c r="C47" s="25" t="s">
        <v>34</v>
      </c>
      <c r="D47" s="25"/>
      <c r="E47" s="25"/>
      <c r="F47" s="25"/>
      <c r="G47" s="25"/>
      <c r="H47" s="26">
        <f>+H35+H46</f>
        <v>24871.450000000026</v>
      </c>
    </row>
    <row r="48" spans="3:4" ht="15">
      <c r="C48" s="28" t="s">
        <v>35</v>
      </c>
      <c r="D48" s="28"/>
    </row>
    <row r="49" ht="26.25" customHeight="1">
      <c r="C49" s="29" t="s">
        <v>36</v>
      </c>
    </row>
    <row r="50" ht="12.75" hidden="1"/>
    <row r="51" spans="4:6" ht="12.75">
      <c r="D51" s="30"/>
      <c r="E51" s="30"/>
      <c r="F51" s="30"/>
    </row>
    <row r="52" spans="3:9" ht="12.75">
      <c r="C52" s="1"/>
      <c r="D52" s="1"/>
      <c r="E52" s="1" t="s">
        <v>0</v>
      </c>
      <c r="F52" s="1"/>
      <c r="G52" s="1"/>
      <c r="H52" s="1"/>
      <c r="I52" s="1"/>
    </row>
    <row r="53" spans="3:8" ht="12.75">
      <c r="C53" s="2"/>
      <c r="D53" s="2"/>
      <c r="E53" s="2"/>
      <c r="F53" s="2"/>
      <c r="G53" s="2"/>
      <c r="H53" s="2"/>
    </row>
  </sheetData>
  <sheetProtection/>
  <mergeCells count="8">
    <mergeCell ref="C36:I36"/>
    <mergeCell ref="I38:I39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2"/>
  <sheetViews>
    <sheetView tabSelected="1" zoomScaleSheetLayoutView="120" zoomScalePageLayoutView="0" workbookViewId="0" topLeftCell="A13">
      <selection activeCell="D35" sqref="D35"/>
    </sheetView>
  </sheetViews>
  <sheetFormatPr defaultColWidth="9.00390625" defaultRowHeight="12.75"/>
  <cols>
    <col min="1" max="1" width="4.625" style="31" customWidth="1"/>
    <col min="2" max="2" width="12.375" style="31" customWidth="1"/>
    <col min="3" max="3" width="13.25390625" style="31" hidden="1" customWidth="1"/>
    <col min="4" max="4" width="12.125" style="31" customWidth="1"/>
    <col min="5" max="5" width="13.625" style="31" customWidth="1"/>
    <col min="6" max="6" width="13.25390625" style="31" customWidth="1"/>
    <col min="7" max="7" width="14.25390625" style="31" customWidth="1"/>
    <col min="8" max="8" width="15.125" style="31" customWidth="1"/>
    <col min="9" max="9" width="13.625" style="31" customWidth="1"/>
    <col min="10" max="16384" width="9.125" style="31" customWidth="1"/>
  </cols>
  <sheetData>
    <row r="14" spans="1:9" ht="15">
      <c r="A14" s="48" t="s">
        <v>37</v>
      </c>
      <c r="B14" s="48"/>
      <c r="C14" s="48"/>
      <c r="D14" s="48"/>
      <c r="E14" s="48"/>
      <c r="F14" s="48"/>
      <c r="G14" s="48"/>
      <c r="H14" s="48"/>
      <c r="I14" s="48"/>
    </row>
    <row r="15" spans="1:9" ht="15">
      <c r="A15" s="48" t="s">
        <v>38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48" t="s">
        <v>39</v>
      </c>
      <c r="B16" s="48"/>
      <c r="C16" s="48"/>
      <c r="D16" s="48"/>
      <c r="E16" s="48"/>
      <c r="F16" s="48"/>
      <c r="G16" s="48"/>
      <c r="H16" s="48"/>
      <c r="I16" s="48"/>
    </row>
    <row r="17" spans="1:9" ht="60">
      <c r="A17" s="32" t="s">
        <v>40</v>
      </c>
      <c r="B17" s="32" t="s">
        <v>41</v>
      </c>
      <c r="C17" s="32" t="s">
        <v>42</v>
      </c>
      <c r="D17" s="32" t="s">
        <v>43</v>
      </c>
      <c r="E17" s="32" t="s">
        <v>44</v>
      </c>
      <c r="F17" s="33" t="s">
        <v>45</v>
      </c>
      <c r="G17" s="33" t="s">
        <v>46</v>
      </c>
      <c r="H17" s="32" t="s">
        <v>47</v>
      </c>
      <c r="I17" s="32" t="s">
        <v>48</v>
      </c>
    </row>
    <row r="18" spans="1:9" ht="15">
      <c r="A18" s="34" t="s">
        <v>49</v>
      </c>
      <c r="B18" s="35">
        <v>27.594889999999996</v>
      </c>
      <c r="C18" s="35"/>
      <c r="D18" s="35">
        <v>22.77584</v>
      </c>
      <c r="E18" s="35">
        <v>24.16016</v>
      </c>
      <c r="F18" s="35">
        <v>0</v>
      </c>
      <c r="G18" s="35">
        <v>2.6518</v>
      </c>
      <c r="H18" s="35">
        <v>1.59136</v>
      </c>
      <c r="I18" s="35">
        <f>B18+D18+F18-G18</f>
        <v>47.71892999999999</v>
      </c>
    </row>
    <row r="20" ht="15">
      <c r="A20" s="31" t="s">
        <v>50</v>
      </c>
    </row>
    <row r="21" ht="15">
      <c r="A21" s="31" t="s">
        <v>51</v>
      </c>
    </row>
    <row r="22" s="36" customFormat="1" ht="15">
      <c r="A22" s="31" t="s">
        <v>52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2017-04-23T19:19:19Z</dcterms:created>
  <dcterms:modified xsi:type="dcterms:W3CDTF">2017-04-24T18:44:29Z</dcterms:modified>
  <cp:category/>
  <cp:version/>
  <cp:contentType/>
  <cp:contentStatus/>
</cp:coreProperties>
</file>