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Березовая11" sheetId="2" r:id="rId1"/>
    <sheet name="Березовая 1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30" i="2"/>
  <c r="H31" i="2"/>
  <c r="H32" i="2"/>
  <c r="H33" i="2"/>
  <c r="D34" i="2"/>
  <c r="E34" i="2"/>
  <c r="F34" i="2"/>
  <c r="G34" i="2"/>
  <c r="H34" i="2"/>
  <c r="D37" i="2"/>
  <c r="G37" i="2"/>
  <c r="H37" i="2"/>
  <c r="J37" i="2"/>
  <c r="K37" i="2"/>
  <c r="F38" i="2"/>
  <c r="H38" i="2" s="1"/>
  <c r="H46" i="2" s="1"/>
  <c r="H47" i="2" s="1"/>
  <c r="H39" i="2"/>
  <c r="H40" i="2"/>
  <c r="H41" i="2"/>
  <c r="J41" i="2"/>
  <c r="H42" i="2"/>
  <c r="G43" i="2"/>
  <c r="H43" i="2"/>
  <c r="G44" i="2"/>
  <c r="H44" i="2"/>
  <c r="G45" i="2"/>
  <c r="H45" i="2"/>
  <c r="D46" i="2"/>
  <c r="E46" i="2"/>
  <c r="G46" i="2"/>
  <c r="I18" i="1"/>
  <c r="F46" i="2" l="1"/>
</calcChain>
</file>

<file path=xl/sharedStrings.xml><?xml version="1.0" encoding="utf-8"?>
<sst xmlns="http://schemas.openxmlformats.org/spreadsheetml/2006/main" count="65" uniqueCount="58">
  <si>
    <t>прочее - 0.19 т.р.</t>
  </si>
  <si>
    <t>замена КТПР в ТП - 2.18т.р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</si>
  <si>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2.37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</si>
  <si>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</si>
  <si>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</si>
  <si>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</si>
  <si>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</si>
  <si>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</si>
  <si>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</si>
  <si>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</si>
  <si>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</si>
  <si>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</si>
  <si>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</si>
  <si>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11 по ул. Березовая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</si>
  <si>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</si>
  <si>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</si>
  <si>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</si>
  <si>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</si>
  <si>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</si>
  <si>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4185,00 руб. 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</si>
  <si>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</si>
  <si>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</si>
  <si>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</si>
  <si>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</si>
  <si>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</si>
  <si>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</si>
  <si>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</si>
  <si>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</si>
  <si>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</si>
  <si>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</si>
  <si>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</si>
  <si>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</si>
  <si>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</si>
  <si>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</si>
  <si>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</si>
  <si>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</si>
  <si>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Н/2008-31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</si>
  <si>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</si>
  <si>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</si>
  <si>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</si>
  <si>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</si>
  <si>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</si>
  <si>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</si>
  <si>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</si>
  <si>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</si>
  <si>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</si>
  <si>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</si>
  <si>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</si>
  <si>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</si>
  <si>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</si>
  <si>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</si>
  <si>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</si>
  <si>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</si>
  <si>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</si>
  <si>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11  по ул. Березовая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</si>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</sst>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4" fillId="0" borderId="1" xfId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vertical="top" wrapText="1"/>
    </xf>
    <xf numFmtId="4" fontId="9" fillId="0" borderId="0" xfId="1" applyNumberFormat="1" applyFont="1" applyFill="1"/>
    <xf numFmtId="0" fontId="10" fillId="0" borderId="0" xfId="1" applyFont="1" applyFill="1"/>
    <xf numFmtId="0" fontId="3" fillId="0" borderId="0" xfId="1" applyFont="1" applyFill="1"/>
    <xf numFmtId="0" fontId="8" fillId="0" borderId="4" xfId="1" applyFont="1" applyFill="1" applyBorder="1" applyAlignment="1">
      <alignment horizontal="center" vertical="top" wrapText="1"/>
    </xf>
    <xf numFmtId="4" fontId="8" fillId="0" borderId="4" xfId="1" applyNumberFormat="1" applyFont="1" applyFill="1" applyBorder="1" applyAlignment="1">
      <alignment vertical="top" wrapText="1"/>
    </xf>
    <xf numFmtId="0" fontId="8" fillId="0" borderId="5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4" fontId="11" fillId="0" borderId="6" xfId="1" applyNumberFormat="1" applyFont="1" applyFill="1" applyBorder="1" applyAlignment="1">
      <alignment vertical="top" wrapText="1"/>
    </xf>
    <xf numFmtId="4" fontId="4" fillId="0" borderId="4" xfId="1" applyNumberFormat="1" applyFont="1" applyFill="1" applyBorder="1" applyAlignment="1">
      <alignment vertical="top" wrapText="1"/>
    </xf>
    <xf numFmtId="4" fontId="4" fillId="0" borderId="4" xfId="1" applyNumberFormat="1" applyFont="1" applyFill="1" applyBorder="1" applyAlignment="1">
      <alignment horizontal="right" vertical="top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top" wrapText="1"/>
    </xf>
    <xf numFmtId="0" fontId="12" fillId="0" borderId="5" xfId="1" applyFont="1" applyFill="1" applyBorder="1" applyAlignment="1">
      <alignment horizontal="center" vertical="top" wrapText="1"/>
    </xf>
    <xf numFmtId="4" fontId="11" fillId="0" borderId="4" xfId="1" applyNumberFormat="1" applyFont="1" applyFill="1" applyBorder="1" applyAlignment="1">
      <alignment vertical="top" wrapText="1"/>
    </xf>
    <xf numFmtId="0" fontId="13" fillId="0" borderId="4" xfId="1" applyFont="1" applyFill="1" applyBorder="1" applyAlignment="1">
      <alignment horizontal="center" vertical="top" wrapText="1"/>
    </xf>
    <xf numFmtId="4" fontId="6" fillId="0" borderId="4" xfId="1" applyNumberFormat="1" applyFont="1" applyFill="1" applyBorder="1" applyAlignment="1">
      <alignment horizontal="right" vertical="top" wrapText="1"/>
    </xf>
    <xf numFmtId="0" fontId="14" fillId="0" borderId="5" xfId="1" applyFont="1" applyFill="1" applyBorder="1" applyAlignment="1">
      <alignment horizontal="center" vertical="center" wrapText="1"/>
    </xf>
    <xf numFmtId="4" fontId="3" fillId="0" borderId="0" xfId="1" applyNumberFormat="1" applyFill="1"/>
    <xf numFmtId="0" fontId="6" fillId="0" borderId="7" xfId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right" vertical="top" wrapText="1"/>
    </xf>
    <xf numFmtId="0" fontId="12" fillId="0" borderId="8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16" fillId="0" borderId="12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8" fillId="0" borderId="0" xfId="1" applyFont="1" applyFill="1" applyAlignment="1">
      <alignment horizontal="center"/>
    </xf>
    <xf numFmtId="0" fontId="5" fillId="0" borderId="6" xfId="1" applyFont="1" applyFill="1" applyBorder="1"/>
    <xf numFmtId="0" fontId="5" fillId="0" borderId="9" xfId="1" applyFont="1" applyFill="1" applyBorder="1"/>
    <xf numFmtId="0" fontId="8" fillId="0" borderId="9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11" workbookViewId="0">
      <selection activeCell="F66" sqref="F66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7.7109375" style="9" customWidth="1"/>
    <col min="4" max="4" width="14.140625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2.85546875" style="9" customWidth="1"/>
    <col min="9" max="9" width="22.85546875" style="9" customWidth="1"/>
    <col min="10" max="11" width="0" style="8" hidden="1" customWidth="1"/>
    <col min="12" max="16384" width="9.140625" style="8"/>
  </cols>
  <sheetData>
    <row r="1" spans="3:9" ht="12.75" hidden="1" customHeight="1" x14ac:dyDescent="0.2">
      <c r="C1" s="11"/>
      <c r="D1" s="11"/>
      <c r="E1" s="11"/>
      <c r="F1" s="11"/>
      <c r="G1" s="11"/>
      <c r="H1" s="11"/>
      <c r="I1" s="11"/>
    </row>
    <row r="2" spans="3:9" ht="13.5" hidden="1" customHeight="1" thickBot="1" x14ac:dyDescent="0.25">
      <c r="C2" s="11"/>
      <c r="D2" s="11"/>
      <c r="E2" s="11" t="s">
        <v>57</v>
      </c>
      <c r="F2" s="11"/>
      <c r="G2" s="11"/>
      <c r="H2" s="11"/>
      <c r="I2" s="11"/>
    </row>
    <row r="3" spans="3:9" ht="13.5" hidden="1" customHeight="1" thickBot="1" x14ac:dyDescent="0.25">
      <c r="C3" s="57"/>
      <c r="D3" s="56"/>
      <c r="E3" s="55"/>
      <c r="F3" s="55"/>
      <c r="G3" s="55"/>
      <c r="H3" s="55"/>
      <c r="I3" s="54"/>
    </row>
    <row r="4" spans="3:9" ht="12.75" hidden="1" customHeight="1" x14ac:dyDescent="0.2">
      <c r="C4" s="53"/>
      <c r="D4" s="53"/>
      <c r="E4" s="52"/>
      <c r="F4" s="52"/>
      <c r="G4" s="52"/>
      <c r="H4" s="52"/>
      <c r="I4" s="52"/>
    </row>
    <row r="5" spans="3:9" ht="12.75" customHeight="1" x14ac:dyDescent="0.2">
      <c r="C5" s="53"/>
      <c r="D5" s="53"/>
      <c r="E5" s="52"/>
      <c r="F5" s="52"/>
      <c r="G5" s="52"/>
      <c r="H5" s="52"/>
      <c r="I5" s="52"/>
    </row>
    <row r="6" spans="3:9" ht="12.75" customHeight="1" x14ac:dyDescent="0.2">
      <c r="C6" s="53"/>
      <c r="D6" s="53"/>
      <c r="E6" s="52"/>
      <c r="F6" s="52"/>
      <c r="G6" s="52"/>
      <c r="H6" s="52"/>
      <c r="I6" s="52"/>
    </row>
    <row r="7" spans="3:9" ht="12.75" customHeight="1" x14ac:dyDescent="0.2">
      <c r="C7" s="53"/>
      <c r="D7" s="53"/>
      <c r="E7" s="52"/>
      <c r="F7" s="52"/>
      <c r="G7" s="52"/>
      <c r="H7" s="52"/>
      <c r="I7" s="52"/>
    </row>
    <row r="8" spans="3:9" ht="12.75" customHeight="1" x14ac:dyDescent="0.2">
      <c r="C8" s="53"/>
      <c r="D8" s="53"/>
      <c r="E8" s="52"/>
      <c r="F8" s="52"/>
      <c r="G8" s="52"/>
      <c r="H8" s="52"/>
      <c r="I8" s="52"/>
    </row>
    <row r="9" spans="3:9" ht="12.75" customHeight="1" x14ac:dyDescent="0.2">
      <c r="C9" s="53"/>
      <c r="D9" s="53"/>
      <c r="E9" s="52"/>
      <c r="F9" s="52"/>
      <c r="G9" s="52"/>
      <c r="H9" s="52"/>
      <c r="I9" s="52"/>
    </row>
    <row r="10" spans="3:9" ht="12.75" customHeight="1" x14ac:dyDescent="0.2">
      <c r="C10" s="53"/>
      <c r="D10" s="53"/>
      <c r="E10" s="52"/>
      <c r="F10" s="52"/>
      <c r="G10" s="52"/>
      <c r="H10" s="52"/>
      <c r="I10" s="52"/>
    </row>
    <row r="11" spans="3:9" ht="12.75" customHeight="1" x14ac:dyDescent="0.2">
      <c r="C11" s="53"/>
      <c r="D11" s="53"/>
      <c r="E11" s="52"/>
      <c r="F11" s="52"/>
      <c r="G11" s="52"/>
      <c r="H11" s="52"/>
      <c r="I11" s="52"/>
    </row>
    <row r="12" spans="3:9" ht="12.75" customHeight="1" x14ac:dyDescent="0.2">
      <c r="C12" s="53"/>
      <c r="D12" s="53"/>
      <c r="E12" s="52"/>
      <c r="F12" s="52"/>
      <c r="G12" s="52"/>
      <c r="H12" s="52"/>
      <c r="I12" s="52"/>
    </row>
    <row r="13" spans="3:9" ht="12.75" customHeight="1" x14ac:dyDescent="0.2">
      <c r="C13" s="53"/>
      <c r="D13" s="53"/>
      <c r="E13" s="52"/>
      <c r="F13" s="52"/>
      <c r="G13" s="52"/>
      <c r="H13" s="52"/>
      <c r="I13" s="52"/>
    </row>
    <row r="14" spans="3:9" ht="12.75" customHeight="1" x14ac:dyDescent="0.2">
      <c r="C14" s="53"/>
      <c r="D14" s="53"/>
      <c r="E14" s="52"/>
      <c r="F14" s="52"/>
      <c r="G14" s="52"/>
      <c r="H14" s="52"/>
      <c r="I14" s="52"/>
    </row>
    <row r="15" spans="3:9" ht="12.75" customHeight="1" x14ac:dyDescent="0.2">
      <c r="C15" s="53"/>
      <c r="D15" s="53"/>
      <c r="E15" s="52"/>
      <c r="F15" s="52"/>
      <c r="G15" s="52"/>
      <c r="H15" s="52"/>
      <c r="I15" s="52"/>
    </row>
    <row r="16" spans="3:9" ht="12.75" customHeight="1" x14ac:dyDescent="0.2">
      <c r="C16" s="53"/>
      <c r="D16" s="53"/>
      <c r="E16" s="52"/>
      <c r="F16" s="52"/>
      <c r="G16" s="52"/>
      <c r="H16" s="52"/>
      <c r="I16" s="52"/>
    </row>
    <row r="17" spans="3:11" ht="12.75" customHeight="1" x14ac:dyDescent="0.2">
      <c r="C17" s="53"/>
      <c r="D17" s="53"/>
      <c r="E17" s="52"/>
      <c r="F17" s="52"/>
      <c r="G17" s="52"/>
      <c r="H17" s="52"/>
      <c r="I17" s="52"/>
    </row>
    <row r="18" spans="3:11" ht="12.75" customHeight="1" x14ac:dyDescent="0.2">
      <c r="C18" s="53"/>
      <c r="D18" s="53"/>
      <c r="E18" s="52"/>
      <c r="F18" s="52"/>
      <c r="G18" s="52"/>
      <c r="H18" s="52"/>
      <c r="I18" s="52"/>
    </row>
    <row r="19" spans="3:11" ht="12.75" customHeight="1" x14ac:dyDescent="0.2">
      <c r="C19" s="53"/>
      <c r="D19" s="53"/>
      <c r="E19" s="52"/>
      <c r="F19" s="52"/>
      <c r="G19" s="52"/>
      <c r="H19" s="52"/>
      <c r="I19" s="52"/>
    </row>
    <row r="20" spans="3:11" ht="12.75" customHeight="1" x14ac:dyDescent="0.2">
      <c r="C20" s="53"/>
      <c r="D20" s="53"/>
      <c r="E20" s="52"/>
      <c r="F20" s="52"/>
      <c r="G20" s="52"/>
      <c r="H20" s="52"/>
      <c r="I20" s="52"/>
    </row>
    <row r="21" spans="3:11" ht="12.75" customHeight="1" x14ac:dyDescent="0.2">
      <c r="C21" s="53"/>
      <c r="D21" s="53"/>
      <c r="E21" s="52"/>
      <c r="F21" s="52"/>
      <c r="G21" s="52"/>
      <c r="H21" s="52"/>
      <c r="I21" s="52"/>
    </row>
    <row r="22" spans="3:11" ht="12.75" customHeight="1" x14ac:dyDescent="0.2">
      <c r="C22" s="53"/>
      <c r="D22" s="53"/>
      <c r="E22" s="52"/>
      <c r="F22" s="52"/>
      <c r="G22" s="52"/>
      <c r="H22" s="52"/>
      <c r="I22" s="52"/>
    </row>
    <row r="23" spans="3:11" ht="14.25" x14ac:dyDescent="0.2">
      <c r="C23" s="51" t="s">
        <v>56</v>
      </c>
      <c r="D23" s="51"/>
      <c r="E23" s="51"/>
      <c r="F23" s="51"/>
      <c r="G23" s="51"/>
      <c r="H23" s="51"/>
      <c r="I23" s="51"/>
    </row>
    <row r="24" spans="3:11" x14ac:dyDescent="0.2">
      <c r="C24" s="50" t="s">
        <v>55</v>
      </c>
      <c r="D24" s="50"/>
      <c r="E24" s="50"/>
      <c r="F24" s="50"/>
      <c r="G24" s="50"/>
      <c r="H24" s="50"/>
      <c r="I24" s="50"/>
    </row>
    <row r="25" spans="3:11" x14ac:dyDescent="0.2">
      <c r="C25" s="50" t="s">
        <v>54</v>
      </c>
      <c r="D25" s="50"/>
      <c r="E25" s="50"/>
      <c r="F25" s="50"/>
      <c r="G25" s="50"/>
      <c r="H25" s="50"/>
      <c r="I25" s="50"/>
    </row>
    <row r="26" spans="3:11" ht="6" customHeight="1" thickBot="1" x14ac:dyDescent="0.25">
      <c r="C26" s="49"/>
      <c r="D26" s="49"/>
      <c r="E26" s="49"/>
      <c r="F26" s="49"/>
      <c r="G26" s="49"/>
      <c r="H26" s="49"/>
      <c r="I26" s="49"/>
    </row>
    <row r="27" spans="3:11" ht="50.25" customHeight="1" thickBot="1" x14ac:dyDescent="0.25">
      <c r="C27" s="38" t="s">
        <v>44</v>
      </c>
      <c r="D27" s="41" t="s">
        <v>43</v>
      </c>
      <c r="E27" s="40" t="s">
        <v>42</v>
      </c>
      <c r="F27" s="40" t="s">
        <v>41</v>
      </c>
      <c r="G27" s="40" t="s">
        <v>40</v>
      </c>
      <c r="H27" s="40" t="s">
        <v>39</v>
      </c>
      <c r="I27" s="41" t="s">
        <v>53</v>
      </c>
    </row>
    <row r="28" spans="3:11" ht="13.5" customHeight="1" thickBot="1" x14ac:dyDescent="0.25">
      <c r="C28" s="48" t="s">
        <v>52</v>
      </c>
      <c r="D28" s="42"/>
      <c r="E28" s="42"/>
      <c r="F28" s="42"/>
      <c r="G28" s="42"/>
      <c r="H28" s="42"/>
      <c r="I28" s="47"/>
    </row>
    <row r="29" spans="3:11" ht="13.5" customHeight="1" thickBot="1" x14ac:dyDescent="0.25">
      <c r="C29" s="23" t="s">
        <v>51</v>
      </c>
      <c r="D29" s="27">
        <v>16349.390000000029</v>
      </c>
      <c r="E29" s="31">
        <v>124360.62</v>
      </c>
      <c r="F29" s="31">
        <v>130447.58</v>
      </c>
      <c r="G29" s="31">
        <v>113385.15</v>
      </c>
      <c r="H29" s="31">
        <f>+D29+E29-F29</f>
        <v>10262.430000000008</v>
      </c>
      <c r="I29" s="46" t="s">
        <v>50</v>
      </c>
      <c r="K29" s="8">
        <v>16349.39</v>
      </c>
    </row>
    <row r="30" spans="3:11" ht="13.5" hidden="1" customHeight="1" thickBot="1" x14ac:dyDescent="0.25">
      <c r="C30" s="23" t="s">
        <v>49</v>
      </c>
      <c r="D30" s="27">
        <v>0</v>
      </c>
      <c r="E30" s="26"/>
      <c r="F30" s="26"/>
      <c r="G30" s="31"/>
      <c r="H30" s="31">
        <f>+D30+E30-F30</f>
        <v>0</v>
      </c>
      <c r="I30" s="45"/>
    </row>
    <row r="31" spans="3:11" ht="13.5" customHeight="1" thickBot="1" x14ac:dyDescent="0.25">
      <c r="C31" s="23" t="s">
        <v>48</v>
      </c>
      <c r="D31" s="27">
        <v>8419.9400000000023</v>
      </c>
      <c r="E31" s="26">
        <v>50682.15</v>
      </c>
      <c r="F31" s="26">
        <v>56043.48</v>
      </c>
      <c r="G31" s="31"/>
      <c r="H31" s="31">
        <f>+D31+E31-F31</f>
        <v>3058.6100000000006</v>
      </c>
      <c r="I31" s="45"/>
      <c r="K31" s="8">
        <v>8419.94</v>
      </c>
    </row>
    <row r="32" spans="3:11" ht="13.5" customHeight="1" thickBot="1" x14ac:dyDescent="0.25">
      <c r="C32" s="23" t="s">
        <v>47</v>
      </c>
      <c r="D32" s="27">
        <v>-1276.7500000000018</v>
      </c>
      <c r="E32" s="26">
        <v>4143.75</v>
      </c>
      <c r="F32" s="26">
        <v>434.3</v>
      </c>
      <c r="G32" s="31"/>
      <c r="H32" s="31">
        <f>+D32+E32-F32</f>
        <v>2432.699999999998</v>
      </c>
      <c r="I32" s="45"/>
    </row>
    <row r="33" spans="3:11" ht="13.5" customHeight="1" thickBot="1" x14ac:dyDescent="0.25">
      <c r="C33" s="23" t="s">
        <v>46</v>
      </c>
      <c r="D33" s="27">
        <v>-5.0400000000000347</v>
      </c>
      <c r="E33" s="26"/>
      <c r="F33" s="26">
        <v>-5.04</v>
      </c>
      <c r="G33" s="31"/>
      <c r="H33" s="31">
        <f>+D33+E33-F33</f>
        <v>-3.4638958368304884E-14</v>
      </c>
      <c r="I33" s="44"/>
    </row>
    <row r="34" spans="3:11" ht="13.5" customHeight="1" thickBot="1" x14ac:dyDescent="0.25">
      <c r="C34" s="23" t="s">
        <v>23</v>
      </c>
      <c r="D34" s="22">
        <f>SUM(D29:D33)</f>
        <v>23487.54000000003</v>
      </c>
      <c r="E34" s="22">
        <f>SUM(E29:E33)</f>
        <v>179186.52</v>
      </c>
      <c r="F34" s="22">
        <f>SUM(F29:F33)</f>
        <v>186920.31999999998</v>
      </c>
      <c r="G34" s="22">
        <f>SUM(G29:G33)</f>
        <v>113385.15</v>
      </c>
      <c r="H34" s="22">
        <f>SUM(H29:H33)</f>
        <v>15753.740000000005</v>
      </c>
      <c r="I34" s="43"/>
    </row>
    <row r="35" spans="3:11" ht="13.5" customHeight="1" thickBot="1" x14ac:dyDescent="0.25">
      <c r="C35" s="42" t="s">
        <v>45</v>
      </c>
      <c r="D35" s="42"/>
      <c r="E35" s="42"/>
      <c r="F35" s="42"/>
      <c r="G35" s="42"/>
      <c r="H35" s="42"/>
      <c r="I35" s="42"/>
    </row>
    <row r="36" spans="3:11" ht="49.5" customHeight="1" thickBot="1" x14ac:dyDescent="0.25">
      <c r="C36" s="38" t="s">
        <v>44</v>
      </c>
      <c r="D36" s="41" t="s">
        <v>43</v>
      </c>
      <c r="E36" s="40" t="s">
        <v>42</v>
      </c>
      <c r="F36" s="40" t="s">
        <v>41</v>
      </c>
      <c r="G36" s="40" t="s">
        <v>40</v>
      </c>
      <c r="H36" s="40" t="s">
        <v>39</v>
      </c>
      <c r="I36" s="39" t="s">
        <v>38</v>
      </c>
    </row>
    <row r="37" spans="3:11" ht="18.75" customHeight="1" thickBot="1" x14ac:dyDescent="0.25">
      <c r="C37" s="38" t="s">
        <v>37</v>
      </c>
      <c r="D37" s="37">
        <f>13389.15-298.84</f>
        <v>13090.31</v>
      </c>
      <c r="E37" s="25">
        <v>95402.16</v>
      </c>
      <c r="F37" s="25">
        <v>102087</v>
      </c>
      <c r="G37" s="25">
        <f>+E37</f>
        <v>95402.16</v>
      </c>
      <c r="H37" s="25">
        <f>+D37+E37-F37</f>
        <v>6405.4700000000012</v>
      </c>
      <c r="I37" s="36" t="s">
        <v>36</v>
      </c>
      <c r="J37" s="35">
        <f>1.89+5.47+11688.09-350.03-D37</f>
        <v>-1744.8899999999994</v>
      </c>
      <c r="K37" s="35">
        <f>67.04+231.8+13090.31-H37</f>
        <v>6983.6799999999985</v>
      </c>
    </row>
    <row r="38" spans="3:11" ht="22.5" customHeight="1" thickBot="1" x14ac:dyDescent="0.25">
      <c r="C38" s="23" t="s">
        <v>35</v>
      </c>
      <c r="D38" s="27">
        <v>3175.4799999999886</v>
      </c>
      <c r="E38" s="31">
        <v>22964.880000000001</v>
      </c>
      <c r="F38" s="31">
        <f>24570.17+75.79</f>
        <v>24645.96</v>
      </c>
      <c r="G38" s="25">
        <v>2371.5700000000002</v>
      </c>
      <c r="H38" s="25">
        <f>+D38+E38-F38</f>
        <v>1494.3999999999905</v>
      </c>
      <c r="I38" s="34"/>
    </row>
    <row r="39" spans="3:11" ht="13.5" customHeight="1" thickBot="1" x14ac:dyDescent="0.25">
      <c r="C39" s="30" t="s">
        <v>34</v>
      </c>
      <c r="D39" s="33">
        <v>0</v>
      </c>
      <c r="E39" s="31"/>
      <c r="F39" s="31"/>
      <c r="G39" s="25"/>
      <c r="H39" s="25">
        <f>+D39+E39-F39</f>
        <v>0</v>
      </c>
      <c r="I39" s="32"/>
    </row>
    <row r="40" spans="3:11" ht="12.75" hidden="1" customHeight="1" thickBot="1" x14ac:dyDescent="0.25">
      <c r="C40" s="23" t="s">
        <v>33</v>
      </c>
      <c r="D40" s="27">
        <v>0</v>
      </c>
      <c r="E40" s="31"/>
      <c r="F40" s="31"/>
      <c r="G40" s="25"/>
      <c r="H40" s="25">
        <f>+D40+E40-F40</f>
        <v>0</v>
      </c>
      <c r="I40" s="32" t="s">
        <v>32</v>
      </c>
    </row>
    <row r="41" spans="3:11" ht="27.75" customHeight="1" thickBot="1" x14ac:dyDescent="0.25">
      <c r="C41" s="23" t="s">
        <v>31</v>
      </c>
      <c r="D41" s="27">
        <v>3455.4599999999955</v>
      </c>
      <c r="E41" s="31">
        <v>24990</v>
      </c>
      <c r="F41" s="31">
        <v>26779.360000000001</v>
      </c>
      <c r="G41" s="25">
        <v>40934.949999999997</v>
      </c>
      <c r="H41" s="25">
        <f>+D41+E41-F41</f>
        <v>1666.0999999999949</v>
      </c>
      <c r="I41" s="24" t="s">
        <v>30</v>
      </c>
      <c r="J41" s="8">
        <f>2664.54-44.31+400.28</f>
        <v>3020.51</v>
      </c>
      <c r="K41" s="8">
        <v>3455.46</v>
      </c>
    </row>
    <row r="42" spans="3:11" ht="13.5" hidden="1" customHeight="1" thickBot="1" x14ac:dyDescent="0.25">
      <c r="C42" s="23" t="s">
        <v>29</v>
      </c>
      <c r="D42" s="27">
        <v>0</v>
      </c>
      <c r="E42" s="29"/>
      <c r="F42" s="29"/>
      <c r="G42" s="25"/>
      <c r="H42" s="25">
        <f>+D42+E42-F42</f>
        <v>0</v>
      </c>
      <c r="I42" s="28" t="s">
        <v>28</v>
      </c>
    </row>
    <row r="43" spans="3:11" ht="13.5" customHeight="1" thickBot="1" x14ac:dyDescent="0.25">
      <c r="C43" s="30" t="s">
        <v>27</v>
      </c>
      <c r="D43" s="27">
        <v>1364.9299999999985</v>
      </c>
      <c r="E43" s="29">
        <v>9637.14</v>
      </c>
      <c r="F43" s="29">
        <v>10294.77</v>
      </c>
      <c r="G43" s="25">
        <f>+E43</f>
        <v>9637.14</v>
      </c>
      <c r="H43" s="25">
        <f>+D43+E43-F43</f>
        <v>707.29999999999745</v>
      </c>
      <c r="I43" s="28"/>
    </row>
    <row r="44" spans="3:11" ht="13.5" customHeight="1" thickBot="1" x14ac:dyDescent="0.25">
      <c r="C44" s="30" t="s">
        <v>26</v>
      </c>
      <c r="D44" s="27">
        <v>298.83999999999997</v>
      </c>
      <c r="E44" s="29">
        <v>2295.52</v>
      </c>
      <c r="F44" s="29">
        <v>2510.5300000000002</v>
      </c>
      <c r="G44" s="25">
        <f>+E44</f>
        <v>2295.52</v>
      </c>
      <c r="H44" s="25">
        <f>+D44+E44-F44</f>
        <v>83.829999999999927</v>
      </c>
      <c r="I44" s="28"/>
    </row>
    <row r="45" spans="3:11" ht="13.5" customHeight="1" thickBot="1" x14ac:dyDescent="0.25">
      <c r="C45" s="23" t="s">
        <v>25</v>
      </c>
      <c r="D45" s="27">
        <v>708.59999999999854</v>
      </c>
      <c r="E45" s="26">
        <v>5124.4799999999996</v>
      </c>
      <c r="F45" s="26">
        <v>5524.58</v>
      </c>
      <c r="G45" s="25">
        <f>+E45</f>
        <v>5124.4799999999996</v>
      </c>
      <c r="H45" s="25">
        <f>+D45+E45-F45</f>
        <v>308.49999999999818</v>
      </c>
      <c r="I45" s="24" t="s">
        <v>24</v>
      </c>
    </row>
    <row r="46" spans="3:11" s="20" customFormat="1" ht="13.5" customHeight="1" thickBot="1" x14ac:dyDescent="0.25">
      <c r="C46" s="23" t="s">
        <v>23</v>
      </c>
      <c r="D46" s="22">
        <f>SUM(D37:D45)</f>
        <v>22093.619999999984</v>
      </c>
      <c r="E46" s="22">
        <f>SUM(E37:E45)</f>
        <v>160414.18</v>
      </c>
      <c r="F46" s="22">
        <f>SUM(F37:F45)</f>
        <v>171842.19999999998</v>
      </c>
      <c r="G46" s="22">
        <f>SUM(G37:G45)</f>
        <v>155765.82</v>
      </c>
      <c r="H46" s="22">
        <f>SUM(H37:H45)</f>
        <v>10665.599999999982</v>
      </c>
      <c r="I46" s="21"/>
    </row>
    <row r="47" spans="3:11" ht="21" customHeight="1" thickBot="1" x14ac:dyDescent="0.35">
      <c r="C47" s="19" t="s">
        <v>22</v>
      </c>
      <c r="D47" s="19"/>
      <c r="E47" s="19"/>
      <c r="F47" s="19"/>
      <c r="G47" s="19"/>
      <c r="H47" s="18">
        <f>+H34+H46</f>
        <v>26419.339999999989</v>
      </c>
    </row>
    <row r="48" spans="3:11" ht="13.5" customHeight="1" thickBot="1" x14ac:dyDescent="0.25">
      <c r="C48" s="17" t="s">
        <v>21</v>
      </c>
      <c r="D48" s="17"/>
      <c r="E48" s="17"/>
      <c r="F48" s="17"/>
      <c r="G48" s="17"/>
      <c r="H48" s="17"/>
      <c r="I48" s="17"/>
    </row>
    <row r="49" spans="3:9" ht="26.25" customHeight="1" thickBot="1" x14ac:dyDescent="0.25">
      <c r="C49" s="16" t="s">
        <v>20</v>
      </c>
      <c r="D49" s="15" t="s">
        <v>19</v>
      </c>
      <c r="E49" s="15"/>
      <c r="F49" s="15"/>
      <c r="G49" s="15"/>
      <c r="H49" s="15"/>
      <c r="I49" s="14" t="s">
        <v>18</v>
      </c>
    </row>
    <row r="50" spans="3:9" ht="15" x14ac:dyDescent="0.25">
      <c r="C50" s="13" t="s">
        <v>17</v>
      </c>
      <c r="D50" s="13"/>
    </row>
    <row r="51" spans="3:9" ht="26.25" customHeight="1" x14ac:dyDescent="0.25">
      <c r="C51" s="12" t="s">
        <v>16</v>
      </c>
      <c r="D51" s="13"/>
    </row>
    <row r="52" spans="3:9" hidden="1" x14ac:dyDescent="0.2">
      <c r="C52" s="12"/>
    </row>
    <row r="53" spans="3:9" x14ac:dyDescent="0.2">
      <c r="D53" s="10"/>
      <c r="E53" s="10"/>
      <c r="F53" s="10"/>
    </row>
    <row r="54" spans="3:9" x14ac:dyDescent="0.2">
      <c r="D54" s="10"/>
      <c r="E54" s="10"/>
      <c r="F54" s="10"/>
      <c r="G54" s="10"/>
      <c r="H54" s="10"/>
    </row>
    <row r="55" spans="3:9" x14ac:dyDescent="0.2">
      <c r="C55" s="11"/>
      <c r="D55" s="10"/>
      <c r="E55" s="11"/>
      <c r="F55" s="11"/>
      <c r="G55" s="11"/>
      <c r="I55" s="11"/>
    </row>
    <row r="56" spans="3:9" x14ac:dyDescent="0.2">
      <c r="H56" s="11"/>
    </row>
    <row r="58" spans="3:9" x14ac:dyDescent="0.2">
      <c r="D58" s="10"/>
      <c r="E58" s="10"/>
      <c r="F58" s="10"/>
      <c r="G58" s="10"/>
      <c r="H58" s="10"/>
    </row>
  </sheetData>
  <mergeCells count="10"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4"/>
  <sheetViews>
    <sheetView topLeftCell="A13" zoomScaleNormal="100" zoomScaleSheetLayoutView="120" workbookViewId="0">
      <selection activeCell="D30" sqref="D3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4" spans="1:9" x14ac:dyDescent="0.25">
      <c r="A14" s="7" t="s">
        <v>15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14</v>
      </c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 t="s">
        <v>13</v>
      </c>
      <c r="B16" s="7"/>
      <c r="C16" s="7"/>
      <c r="D16" s="7"/>
      <c r="E16" s="7"/>
      <c r="F16" s="7"/>
      <c r="G16" s="7"/>
      <c r="H16" s="7"/>
      <c r="I16" s="7"/>
    </row>
    <row r="17" spans="1:9" ht="60" x14ac:dyDescent="0.25">
      <c r="A17" s="5" t="s">
        <v>12</v>
      </c>
      <c r="B17" s="5" t="s">
        <v>11</v>
      </c>
      <c r="C17" s="5" t="s">
        <v>10</v>
      </c>
      <c r="D17" s="5" t="s">
        <v>9</v>
      </c>
      <c r="E17" s="5" t="s">
        <v>8</v>
      </c>
      <c r="F17" s="6" t="s">
        <v>7</v>
      </c>
      <c r="G17" s="6" t="s">
        <v>6</v>
      </c>
      <c r="H17" s="5" t="s">
        <v>5</v>
      </c>
      <c r="I17" s="5" t="s">
        <v>4</v>
      </c>
    </row>
    <row r="18" spans="1:9" x14ac:dyDescent="0.25">
      <c r="A18" s="4" t="s">
        <v>3</v>
      </c>
      <c r="B18" s="3">
        <v>-21.013029999999993</v>
      </c>
      <c r="C18" s="2"/>
      <c r="D18" s="2">
        <v>22.964880000000001</v>
      </c>
      <c r="E18" s="2">
        <v>24.570170000000001</v>
      </c>
      <c r="F18" s="2">
        <v>4.1849999999999996</v>
      </c>
      <c r="G18" s="2">
        <v>2.3715700000000002</v>
      </c>
      <c r="H18" s="2">
        <v>1.57019</v>
      </c>
      <c r="I18" s="2">
        <f>B18+D18+F18-G18</f>
        <v>3.7652800000000068</v>
      </c>
    </row>
    <row r="20" spans="1:9" x14ac:dyDescent="0.25">
      <c r="A20" t="s">
        <v>2</v>
      </c>
    </row>
    <row r="21" spans="1:9" x14ac:dyDescent="0.25">
      <c r="A21" t="s">
        <v>1</v>
      </c>
    </row>
    <row r="22" spans="1:9" x14ac:dyDescent="0.25">
      <c r="A22" t="s">
        <v>0</v>
      </c>
    </row>
    <row r="24" spans="1:9" s="1" customFormat="1" x14ac:dyDescent="0.25">
      <c r="A24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Березовая11</vt:lpstr>
      <vt:lpstr>Березовая 11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2018-04-02T06:58:20Z</dcterms:created>
  <dcterms:modified xsi:type="dcterms:W3CDTF">2018-04-02T06:59:54Z</dcterms:modified>
</cp:coreProperties>
</file>