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Березовая9" sheetId="2" r:id="rId1"/>
    <sheet name="Березовая 9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K32" i="2"/>
  <c r="H33" i="2"/>
  <c r="H34" i="2"/>
  <c r="K34" i="2"/>
  <c r="H35" i="2"/>
  <c r="H36" i="2"/>
  <c r="D37" i="2"/>
  <c r="E37" i="2"/>
  <c r="F37" i="2"/>
  <c r="G37" i="2"/>
  <c r="H37" i="2"/>
  <c r="D40" i="2"/>
  <c r="G40" i="2"/>
  <c r="H40" i="2"/>
  <c r="J40" i="2"/>
  <c r="K40" i="2"/>
  <c r="H41" i="2"/>
  <c r="H49" i="2" s="1"/>
  <c r="H50" i="2" s="1"/>
  <c r="J41" i="2"/>
  <c r="H42" i="2"/>
  <c r="H43" i="2"/>
  <c r="H44" i="2"/>
  <c r="J44" i="2"/>
  <c r="K44" i="2"/>
  <c r="H45" i="2"/>
  <c r="G46" i="2"/>
  <c r="H46" i="2"/>
  <c r="G47" i="2"/>
  <c r="H47" i="2"/>
  <c r="G48" i="2"/>
  <c r="H48" i="2"/>
  <c r="J48" i="2"/>
  <c r="D49" i="2"/>
  <c r="E49" i="2"/>
  <c r="F49" i="2"/>
  <c r="G49" i="2"/>
  <c r="G18" i="1"/>
  <c r="I18" i="1"/>
</calcChain>
</file>

<file path=xl/sharedStrings.xml><?xml version="1.0" encoding="utf-8"?>
<sst xmlns="http://schemas.openxmlformats.org/spreadsheetml/2006/main" count="66" uniqueCount="59">
  <si>
    <t>прочее - 0,05 т.р.</t>
  </si>
  <si>
    <t>смена дверных приборов(дверные ружины) - 0.51т.р.</t>
  </si>
  <si>
    <t>смена стекол - 0.11т.р.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</si>
  <si>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0.67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</si>
  <si>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</si>
  <si>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</si>
  <si>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</si>
  <si>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</si>
  <si>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</si>
  <si>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</si>
  <si>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</si>
  <si>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</si>
  <si>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</si>
  <si>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</si>
  <si>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9 по ул. Березовая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</si>
  <si>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</si>
  <si>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</si>
  <si>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</si>
  <si>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</si>
  <si>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</si>
  <si>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4185,00 руб. 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</si>
  <si>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</si>
  <si>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</si>
  <si>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</si>
  <si>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</si>
  <si>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</si>
  <si>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</si>
  <si>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</si>
  <si>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</si>
  <si>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</si>
  <si>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</si>
  <si>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</si>
  <si>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</si>
  <si>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</si>
  <si>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</si>
  <si>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</si>
  <si>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</si>
  <si>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Н/2008-29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</si>
  <si>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</si>
  <si>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</si>
  <si>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</si>
  <si>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</si>
  <si>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</si>
  <si>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</si>
  <si>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</si>
  <si>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</si>
  <si>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</si>
  <si>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</si>
  <si>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</si>
  <si>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</si>
  <si>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</si>
  <si>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</si>
  <si>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</si>
  <si>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</si>
  <si>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</si>
  <si>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9  по ул. Березовая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</si>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</sst>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2" fontId="4" fillId="0" borderId="0" xfId="1" applyNumberFormat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0" fontId="4" fillId="0" borderId="1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wrapText="1"/>
    </xf>
    <xf numFmtId="4" fontId="8" fillId="0" borderId="0" xfId="1" applyNumberFormat="1" applyFont="1" applyFill="1"/>
    <xf numFmtId="0" fontId="9" fillId="0" borderId="0" xfId="1" applyFont="1" applyFill="1"/>
    <xf numFmtId="0" fontId="7" fillId="0" borderId="4" xfId="1" applyFont="1" applyFill="1" applyBorder="1" applyAlignment="1">
      <alignment horizontal="center" vertical="top" wrapText="1"/>
    </xf>
    <xf numFmtId="4" fontId="7" fillId="0" borderId="4" xfId="1" applyNumberFormat="1" applyFont="1" applyFill="1" applyBorder="1" applyAlignment="1">
      <alignment vertical="top" wrapText="1"/>
    </xf>
    <xf numFmtId="0" fontId="7" fillId="0" borderId="5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4" fontId="10" fillId="0" borderId="6" xfId="1" applyNumberFormat="1" applyFont="1" applyFill="1" applyBorder="1" applyAlignment="1">
      <alignment vertical="top" wrapText="1"/>
    </xf>
    <xf numFmtId="4" fontId="4" fillId="0" borderId="4" xfId="1" applyNumberFormat="1" applyFont="1" applyFill="1" applyBorder="1" applyAlignment="1">
      <alignment vertical="top" wrapText="1"/>
    </xf>
    <xf numFmtId="4" fontId="4" fillId="0" borderId="4" xfId="1" applyNumberFormat="1" applyFont="1" applyFill="1" applyBorder="1" applyAlignment="1">
      <alignment horizontal="right" vertical="top" wrapText="1"/>
    </xf>
    <xf numFmtId="0" fontId="4" fillId="0" borderId="4" xfId="1" applyFont="1" applyFill="1" applyBorder="1" applyAlignment="1">
      <alignment vertical="top" wrapText="1"/>
    </xf>
    <xf numFmtId="0" fontId="11" fillId="0" borderId="5" xfId="1" applyFont="1" applyFill="1" applyBorder="1" applyAlignment="1">
      <alignment horizontal="center" vertical="top" wrapText="1"/>
    </xf>
    <xf numFmtId="4" fontId="10" fillId="0" borderId="4" xfId="1" applyNumberFormat="1" applyFont="1" applyFill="1" applyBorder="1" applyAlignment="1">
      <alignment vertical="top" wrapText="1"/>
    </xf>
    <xf numFmtId="0" fontId="12" fillId="0" borderId="4" xfId="1" applyFont="1" applyFill="1" applyBorder="1" applyAlignment="1">
      <alignment horizontal="center" vertical="top" wrapText="1"/>
    </xf>
    <xf numFmtId="4" fontId="5" fillId="0" borderId="4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6" xfId="1" applyNumberFormat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4" fillId="0" borderId="6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17" fillId="0" borderId="0" xfId="1" applyFont="1" applyFill="1" applyBorder="1"/>
    <xf numFmtId="0" fontId="7" fillId="0" borderId="0" xfId="1" applyFont="1" applyFill="1" applyAlignment="1">
      <alignment horizontal="center"/>
    </xf>
    <xf numFmtId="0" fontId="17" fillId="0" borderId="6" xfId="1" applyFont="1" applyFill="1" applyBorder="1"/>
    <xf numFmtId="0" fontId="17" fillId="0" borderId="9" xfId="1" applyFont="1" applyFill="1" applyBorder="1"/>
    <xf numFmtId="0" fontId="7" fillId="0" borderId="9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7" fillId="0" borderId="0" xfId="1" applyFont="1" applyFill="1"/>
    <xf numFmtId="0" fontId="7" fillId="0" borderId="3" xfId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15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C29" workbookViewId="0">
      <selection activeCell="G64" sqref="G64"/>
    </sheetView>
  </sheetViews>
  <sheetFormatPr defaultRowHeight="12.75" x14ac:dyDescent="0.2"/>
  <cols>
    <col min="1" max="1" width="3.42578125" style="6" hidden="1" customWidth="1"/>
    <col min="2" max="2" width="9.140625" style="6" hidden="1" customWidth="1"/>
    <col min="3" max="3" width="27.42578125" style="7" customWidth="1"/>
    <col min="4" max="4" width="12.85546875" style="7" customWidth="1"/>
    <col min="5" max="5" width="11.28515625" style="7" customWidth="1"/>
    <col min="6" max="6" width="12.140625" style="7" customWidth="1"/>
    <col min="7" max="7" width="11.85546875" style="7" customWidth="1"/>
    <col min="8" max="8" width="12.7109375" style="7" customWidth="1"/>
    <col min="9" max="9" width="23.85546875" style="7" customWidth="1"/>
    <col min="10" max="11" width="0" style="6" hidden="1" customWidth="1"/>
    <col min="12" max="16384" width="9.140625" style="6"/>
  </cols>
  <sheetData>
    <row r="1" spans="3:9" ht="12.75" hidden="1" customHeight="1" x14ac:dyDescent="0.2">
      <c r="C1" s="41"/>
      <c r="D1" s="41"/>
      <c r="E1" s="41"/>
      <c r="F1" s="41"/>
      <c r="G1" s="41"/>
      <c r="H1" s="41"/>
      <c r="I1" s="41"/>
    </row>
    <row r="2" spans="3:9" ht="13.5" hidden="1" customHeight="1" thickBot="1" x14ac:dyDescent="0.25">
      <c r="C2" s="41"/>
      <c r="D2" s="41"/>
      <c r="E2" s="41" t="s">
        <v>58</v>
      </c>
      <c r="F2" s="41"/>
      <c r="G2" s="41"/>
      <c r="H2" s="41"/>
      <c r="I2" s="41"/>
    </row>
    <row r="3" spans="3:9" ht="13.5" hidden="1" customHeight="1" thickBot="1" x14ac:dyDescent="0.25">
      <c r="C3" s="40"/>
      <c r="D3" s="39"/>
      <c r="E3" s="38"/>
      <c r="F3" s="38"/>
      <c r="G3" s="38"/>
      <c r="H3" s="38"/>
      <c r="I3" s="37"/>
    </row>
    <row r="4" spans="3:9" ht="12.75" hidden="1" customHeight="1" x14ac:dyDescent="0.2">
      <c r="C4" s="36"/>
      <c r="D4" s="36"/>
      <c r="E4" s="35"/>
      <c r="F4" s="35"/>
      <c r="G4" s="35"/>
      <c r="H4" s="35"/>
      <c r="I4" s="35"/>
    </row>
    <row r="5" spans="3:9" ht="12.75" customHeight="1" x14ac:dyDescent="0.2">
      <c r="C5" s="36"/>
      <c r="D5" s="36"/>
      <c r="E5" s="35"/>
      <c r="F5" s="35"/>
      <c r="G5" s="35"/>
      <c r="H5" s="35"/>
      <c r="I5" s="35"/>
    </row>
    <row r="6" spans="3:9" ht="12.75" customHeight="1" x14ac:dyDescent="0.2">
      <c r="C6" s="36"/>
      <c r="D6" s="36"/>
      <c r="E6" s="35"/>
      <c r="F6" s="35"/>
      <c r="G6" s="35"/>
      <c r="H6" s="35"/>
      <c r="I6" s="35"/>
    </row>
    <row r="7" spans="3:9" ht="12.75" customHeight="1" x14ac:dyDescent="0.2">
      <c r="C7" s="36"/>
      <c r="D7" s="36"/>
      <c r="E7" s="35"/>
      <c r="F7" s="35"/>
      <c r="G7" s="35"/>
      <c r="H7" s="35"/>
      <c r="I7" s="35"/>
    </row>
    <row r="8" spans="3:9" ht="12.75" customHeight="1" x14ac:dyDescent="0.2">
      <c r="C8" s="36"/>
      <c r="D8" s="36"/>
      <c r="E8" s="35"/>
      <c r="F8" s="35"/>
      <c r="G8" s="35"/>
      <c r="H8" s="35"/>
      <c r="I8" s="35"/>
    </row>
    <row r="9" spans="3:9" ht="12.75" customHeight="1" x14ac:dyDescent="0.2">
      <c r="C9" s="36"/>
      <c r="D9" s="36"/>
      <c r="E9" s="35"/>
      <c r="F9" s="35"/>
      <c r="G9" s="35"/>
      <c r="H9" s="35"/>
      <c r="I9" s="35"/>
    </row>
    <row r="10" spans="3:9" ht="12.75" customHeight="1" x14ac:dyDescent="0.2">
      <c r="C10" s="36"/>
      <c r="D10" s="36"/>
      <c r="E10" s="35"/>
      <c r="F10" s="35"/>
      <c r="G10" s="35"/>
      <c r="H10" s="35"/>
      <c r="I10" s="35"/>
    </row>
    <row r="11" spans="3:9" ht="12.75" customHeight="1" x14ac:dyDescent="0.2">
      <c r="C11" s="36"/>
      <c r="D11" s="36"/>
      <c r="E11" s="35"/>
      <c r="F11" s="35"/>
      <c r="G11" s="35"/>
      <c r="H11" s="35"/>
      <c r="I11" s="35"/>
    </row>
    <row r="12" spans="3:9" ht="12.75" customHeight="1" x14ac:dyDescent="0.2">
      <c r="C12" s="36"/>
      <c r="D12" s="36"/>
      <c r="E12" s="35"/>
      <c r="F12" s="35"/>
      <c r="G12" s="35"/>
      <c r="H12" s="35"/>
      <c r="I12" s="35"/>
    </row>
    <row r="13" spans="3:9" ht="12.75" customHeight="1" x14ac:dyDescent="0.2">
      <c r="C13" s="36"/>
      <c r="D13" s="36"/>
      <c r="E13" s="35"/>
      <c r="F13" s="35"/>
      <c r="G13" s="35"/>
      <c r="H13" s="35"/>
      <c r="I13" s="35"/>
    </row>
    <row r="14" spans="3:9" ht="26.25" customHeight="1" x14ac:dyDescent="0.2">
      <c r="C14" s="36"/>
      <c r="D14" s="36"/>
      <c r="E14" s="35"/>
      <c r="F14" s="35"/>
      <c r="G14" s="35"/>
      <c r="H14" s="35"/>
      <c r="I14" s="35"/>
    </row>
    <row r="15" spans="3:9" ht="12.75" customHeight="1" x14ac:dyDescent="0.2">
      <c r="C15" s="36"/>
      <c r="D15" s="36"/>
      <c r="E15" s="35"/>
      <c r="F15" s="35"/>
      <c r="G15" s="35"/>
      <c r="H15" s="35"/>
      <c r="I15" s="35"/>
    </row>
    <row r="16" spans="3:9" ht="12.75" customHeight="1" x14ac:dyDescent="0.2">
      <c r="C16" s="36"/>
      <c r="D16" s="36"/>
      <c r="E16" s="35"/>
      <c r="F16" s="35"/>
      <c r="G16" s="35"/>
      <c r="H16" s="35"/>
      <c r="I16" s="35"/>
    </row>
    <row r="17" spans="3:11" ht="12.75" customHeight="1" x14ac:dyDescent="0.2">
      <c r="C17" s="36"/>
      <c r="D17" s="36"/>
      <c r="E17" s="35"/>
      <c r="F17" s="35"/>
      <c r="G17" s="35"/>
      <c r="H17" s="35"/>
      <c r="I17" s="35"/>
    </row>
    <row r="18" spans="3:11" ht="12.75" customHeight="1" x14ac:dyDescent="0.2">
      <c r="C18" s="36"/>
      <c r="D18" s="36"/>
      <c r="E18" s="35"/>
      <c r="F18" s="35"/>
      <c r="G18" s="35"/>
      <c r="H18" s="35"/>
      <c r="I18" s="35"/>
    </row>
    <row r="19" spans="3:11" ht="12.75" customHeight="1" x14ac:dyDescent="0.2">
      <c r="C19" s="36"/>
      <c r="D19" s="36"/>
      <c r="E19" s="35"/>
      <c r="F19" s="35"/>
      <c r="G19" s="35"/>
      <c r="H19" s="35"/>
      <c r="I19" s="35"/>
    </row>
    <row r="20" spans="3:11" ht="12.75" customHeight="1" x14ac:dyDescent="0.2">
      <c r="C20" s="36"/>
      <c r="D20" s="36"/>
      <c r="E20" s="35"/>
      <c r="F20" s="35"/>
      <c r="G20" s="35"/>
      <c r="H20" s="35"/>
      <c r="I20" s="35"/>
    </row>
    <row r="21" spans="3:11" ht="12.75" customHeight="1" x14ac:dyDescent="0.2">
      <c r="C21" s="36"/>
      <c r="D21" s="36"/>
      <c r="E21" s="35"/>
      <c r="F21" s="35"/>
      <c r="G21" s="35"/>
      <c r="H21" s="35"/>
      <c r="I21" s="35"/>
    </row>
    <row r="22" spans="3:11" ht="12.75" customHeight="1" x14ac:dyDescent="0.2">
      <c r="C22" s="36"/>
      <c r="D22" s="36"/>
      <c r="E22" s="35"/>
      <c r="F22" s="35"/>
      <c r="G22" s="35"/>
      <c r="H22" s="35"/>
      <c r="I22" s="35"/>
    </row>
    <row r="23" spans="3:11" ht="12.75" customHeight="1" x14ac:dyDescent="0.2">
      <c r="C23" s="36"/>
      <c r="D23" s="36"/>
      <c r="E23" s="35"/>
      <c r="F23" s="35"/>
      <c r="G23" s="35"/>
      <c r="H23" s="35"/>
      <c r="I23" s="35"/>
    </row>
    <row r="24" spans="3:11" ht="12.75" customHeight="1" x14ac:dyDescent="0.2">
      <c r="C24" s="36"/>
      <c r="D24" s="36"/>
      <c r="E24" s="35"/>
      <c r="F24" s="35"/>
      <c r="G24" s="35"/>
      <c r="H24" s="35"/>
      <c r="I24" s="35"/>
    </row>
    <row r="25" spans="3:11" ht="12.75" customHeight="1" x14ac:dyDescent="0.2">
      <c r="C25" s="36"/>
      <c r="D25" s="36"/>
      <c r="E25" s="35"/>
      <c r="F25" s="35"/>
      <c r="G25" s="35"/>
      <c r="H25" s="35"/>
      <c r="I25" s="35"/>
    </row>
    <row r="26" spans="3:11" ht="14.25" x14ac:dyDescent="0.2">
      <c r="C26" s="46" t="s">
        <v>57</v>
      </c>
      <c r="D26" s="46"/>
      <c r="E26" s="46"/>
      <c r="F26" s="46"/>
      <c r="G26" s="46"/>
      <c r="H26" s="46"/>
      <c r="I26" s="46"/>
    </row>
    <row r="27" spans="3:11" x14ac:dyDescent="0.2">
      <c r="C27" s="47" t="s">
        <v>56</v>
      </c>
      <c r="D27" s="47"/>
      <c r="E27" s="47"/>
      <c r="F27" s="47"/>
      <c r="G27" s="47"/>
      <c r="H27" s="47"/>
      <c r="I27" s="47"/>
    </row>
    <row r="28" spans="3:11" x14ac:dyDescent="0.2">
      <c r="C28" s="47" t="s">
        <v>55</v>
      </c>
      <c r="D28" s="47"/>
      <c r="E28" s="47"/>
      <c r="F28" s="47"/>
      <c r="G28" s="47"/>
      <c r="H28" s="47"/>
      <c r="I28" s="47"/>
    </row>
    <row r="29" spans="3:11" ht="13.5" thickBot="1" x14ac:dyDescent="0.25">
      <c r="C29" s="51"/>
      <c r="D29" s="51"/>
      <c r="E29" s="51"/>
      <c r="F29" s="51"/>
      <c r="G29" s="51"/>
      <c r="H29" s="51"/>
      <c r="I29" s="51"/>
    </row>
    <row r="30" spans="3:11" ht="50.25" customHeight="1" thickBot="1" x14ac:dyDescent="0.25">
      <c r="C30" s="30" t="s">
        <v>45</v>
      </c>
      <c r="D30" s="33" t="s">
        <v>44</v>
      </c>
      <c r="E30" s="32" t="s">
        <v>43</v>
      </c>
      <c r="F30" s="32" t="s">
        <v>42</v>
      </c>
      <c r="G30" s="32" t="s">
        <v>41</v>
      </c>
      <c r="H30" s="32" t="s">
        <v>40</v>
      </c>
      <c r="I30" s="33" t="s">
        <v>54</v>
      </c>
    </row>
    <row r="31" spans="3:11" ht="13.5" customHeight="1" thickBot="1" x14ac:dyDescent="0.25">
      <c r="C31" s="49" t="s">
        <v>53</v>
      </c>
      <c r="D31" s="48"/>
      <c r="E31" s="48"/>
      <c r="F31" s="48"/>
      <c r="G31" s="48"/>
      <c r="H31" s="48"/>
      <c r="I31" s="50"/>
    </row>
    <row r="32" spans="3:11" ht="13.5" customHeight="1" thickBot="1" x14ac:dyDescent="0.25">
      <c r="C32" s="18" t="s">
        <v>52</v>
      </c>
      <c r="D32" s="22">
        <v>87953.649999999907</v>
      </c>
      <c r="E32" s="25">
        <v>166883.65</v>
      </c>
      <c r="F32" s="25">
        <v>118043.77</v>
      </c>
      <c r="G32" s="25">
        <v>152771.57</v>
      </c>
      <c r="H32" s="25">
        <f>+D32+E32-F32</f>
        <v>136793.52999999991</v>
      </c>
      <c r="I32" s="52" t="s">
        <v>51</v>
      </c>
      <c r="K32" s="6">
        <f>49564.33+38389.32</f>
        <v>87953.65</v>
      </c>
    </row>
    <row r="33" spans="3:11" ht="13.5" hidden="1" customHeight="1" thickBot="1" x14ac:dyDescent="0.25">
      <c r="C33" s="18" t="s">
        <v>50</v>
      </c>
      <c r="D33" s="22">
        <v>0</v>
      </c>
      <c r="E33" s="21"/>
      <c r="F33" s="21"/>
      <c r="G33" s="25"/>
      <c r="H33" s="25">
        <f>+D33+E33-F33</f>
        <v>0</v>
      </c>
      <c r="I33" s="53"/>
    </row>
    <row r="34" spans="3:11" ht="13.5" customHeight="1" thickBot="1" x14ac:dyDescent="0.25">
      <c r="C34" s="18" t="s">
        <v>49</v>
      </c>
      <c r="D34" s="22">
        <v>40701.130000000005</v>
      </c>
      <c r="E34" s="21">
        <v>52967.29</v>
      </c>
      <c r="F34" s="21">
        <v>39980.54</v>
      </c>
      <c r="G34" s="25"/>
      <c r="H34" s="25">
        <f>+D34+E34-F34</f>
        <v>53687.880000000012</v>
      </c>
      <c r="I34" s="53"/>
      <c r="K34" s="6">
        <f>41144.05-442.92</f>
        <v>40701.130000000005</v>
      </c>
    </row>
    <row r="35" spans="3:11" ht="13.5" customHeight="1" thickBot="1" x14ac:dyDescent="0.25">
      <c r="C35" s="18" t="s">
        <v>48</v>
      </c>
      <c r="D35" s="22">
        <v>-2092.7099999999973</v>
      </c>
      <c r="E35" s="21">
        <v>1036.5</v>
      </c>
      <c r="F35" s="21">
        <v>-1582.04</v>
      </c>
      <c r="G35" s="25"/>
      <c r="H35" s="25">
        <f>+D35+E35-F35</f>
        <v>525.83000000000266</v>
      </c>
      <c r="I35" s="53"/>
    </row>
    <row r="36" spans="3:11" ht="13.5" customHeight="1" thickBot="1" x14ac:dyDescent="0.25">
      <c r="C36" s="18" t="s">
        <v>47</v>
      </c>
      <c r="D36" s="22">
        <v>257.89999999999986</v>
      </c>
      <c r="E36" s="21"/>
      <c r="F36" s="21">
        <v>14.44</v>
      </c>
      <c r="G36" s="25"/>
      <c r="H36" s="25">
        <f>+D36+E36-F36</f>
        <v>243.45999999999987</v>
      </c>
      <c r="I36" s="54"/>
    </row>
    <row r="37" spans="3:11" ht="13.5" customHeight="1" thickBot="1" x14ac:dyDescent="0.25">
      <c r="C37" s="18" t="s">
        <v>24</v>
      </c>
      <c r="D37" s="17">
        <f>SUM(D32:D36)</f>
        <v>126819.96999999991</v>
      </c>
      <c r="E37" s="17">
        <f>SUM(E32:E36)</f>
        <v>220887.44</v>
      </c>
      <c r="F37" s="17">
        <f>SUM(F32:F36)</f>
        <v>156456.71</v>
      </c>
      <c r="G37" s="17">
        <f>SUM(G32:G36)</f>
        <v>152771.57</v>
      </c>
      <c r="H37" s="17">
        <f>SUM(H32:H36)</f>
        <v>191250.69999999992</v>
      </c>
      <c r="I37" s="34"/>
    </row>
    <row r="38" spans="3:11" ht="13.5" customHeight="1" thickBot="1" x14ac:dyDescent="0.25">
      <c r="C38" s="48" t="s">
        <v>46</v>
      </c>
      <c r="D38" s="48"/>
      <c r="E38" s="48"/>
      <c r="F38" s="48"/>
      <c r="G38" s="48"/>
      <c r="H38" s="48"/>
      <c r="I38" s="48"/>
    </row>
    <row r="39" spans="3:11" ht="48.75" customHeight="1" thickBot="1" x14ac:dyDescent="0.25">
      <c r="C39" s="30" t="s">
        <v>45</v>
      </c>
      <c r="D39" s="33" t="s">
        <v>44</v>
      </c>
      <c r="E39" s="32" t="s">
        <v>43</v>
      </c>
      <c r="F39" s="32" t="s">
        <v>42</v>
      </c>
      <c r="G39" s="32" t="s">
        <v>41</v>
      </c>
      <c r="H39" s="32" t="s">
        <v>40</v>
      </c>
      <c r="I39" s="31" t="s">
        <v>39</v>
      </c>
    </row>
    <row r="40" spans="3:11" ht="18.75" customHeight="1" thickBot="1" x14ac:dyDescent="0.25">
      <c r="C40" s="30" t="s">
        <v>38</v>
      </c>
      <c r="D40" s="29">
        <f>48429.86-517.64</f>
        <v>47912.22</v>
      </c>
      <c r="E40" s="20">
        <v>96867.96</v>
      </c>
      <c r="F40" s="20">
        <v>65520.65</v>
      </c>
      <c r="G40" s="20">
        <f>+E40</f>
        <v>96867.96</v>
      </c>
      <c r="H40" s="20">
        <f t="shared" ref="H40:H48" si="0">+D40+E40-F40</f>
        <v>79259.53</v>
      </c>
      <c r="I40" s="44" t="s">
        <v>37</v>
      </c>
      <c r="J40" s="28">
        <f>12.16+20.96+47952.77-D40</f>
        <v>73.669999999998254</v>
      </c>
      <c r="K40" s="28">
        <f>137.3+380.34+49405.44-1493.22-H40</f>
        <v>-30829.67</v>
      </c>
    </row>
    <row r="41" spans="3:11" ht="19.5" customHeight="1" thickBot="1" x14ac:dyDescent="0.25">
      <c r="C41" s="18" t="s">
        <v>36</v>
      </c>
      <c r="D41" s="22">
        <v>11391.369999999999</v>
      </c>
      <c r="E41" s="25">
        <v>23317.439999999999</v>
      </c>
      <c r="F41" s="25">
        <v>15948.45</v>
      </c>
      <c r="G41" s="20">
        <v>671.84</v>
      </c>
      <c r="H41" s="20">
        <f t="shared" si="0"/>
        <v>18760.359999999997</v>
      </c>
      <c r="I41" s="45"/>
      <c r="J41" s="6">
        <f>11750.82-359.45</f>
        <v>11391.369999999999</v>
      </c>
    </row>
    <row r="42" spans="3:11" ht="13.5" customHeight="1" thickBot="1" x14ac:dyDescent="0.25">
      <c r="C42" s="24" t="s">
        <v>35</v>
      </c>
      <c r="D42" s="27">
        <v>454.35999999999746</v>
      </c>
      <c r="E42" s="25"/>
      <c r="F42" s="25">
        <v>42.03</v>
      </c>
      <c r="G42" s="20"/>
      <c r="H42" s="20">
        <f t="shared" si="0"/>
        <v>412.32999999999743</v>
      </c>
      <c r="I42" s="26"/>
    </row>
    <row r="43" spans="3:11" ht="12.75" hidden="1" customHeight="1" thickBot="1" x14ac:dyDescent="0.25">
      <c r="C43" s="18" t="s">
        <v>34</v>
      </c>
      <c r="D43" s="22">
        <v>0</v>
      </c>
      <c r="E43" s="25"/>
      <c r="F43" s="25"/>
      <c r="G43" s="20"/>
      <c r="H43" s="20">
        <f t="shared" si="0"/>
        <v>0</v>
      </c>
      <c r="I43" s="26" t="s">
        <v>33</v>
      </c>
    </row>
    <row r="44" spans="3:11" ht="26.25" customHeight="1" thickBot="1" x14ac:dyDescent="0.25">
      <c r="C44" s="18" t="s">
        <v>32</v>
      </c>
      <c r="D44" s="22">
        <v>12406.289999999997</v>
      </c>
      <c r="E44" s="25">
        <v>25373.64</v>
      </c>
      <c r="F44" s="25">
        <v>17331.349999999999</v>
      </c>
      <c r="G44" s="20">
        <v>41563.879999999997</v>
      </c>
      <c r="H44" s="20">
        <f t="shared" si="0"/>
        <v>20448.579999999994</v>
      </c>
      <c r="I44" s="19" t="s">
        <v>31</v>
      </c>
      <c r="J44" s="6">
        <f>6979.86+5335.17</f>
        <v>12315.029999999999</v>
      </c>
      <c r="K44" s="6">
        <f>3363.88+3383.88+6049.88-391.15</f>
        <v>12406.49</v>
      </c>
    </row>
    <row r="45" spans="3:11" ht="13.5" hidden="1" customHeight="1" thickBot="1" x14ac:dyDescent="0.25">
      <c r="C45" s="18" t="s">
        <v>30</v>
      </c>
      <c r="D45" s="22">
        <v>0</v>
      </c>
      <c r="E45" s="23"/>
      <c r="F45" s="23"/>
      <c r="G45" s="20"/>
      <c r="H45" s="20">
        <f t="shared" si="0"/>
        <v>0</v>
      </c>
      <c r="I45" s="19" t="s">
        <v>29</v>
      </c>
    </row>
    <row r="46" spans="3:11" ht="13.5" customHeight="1" thickBot="1" x14ac:dyDescent="0.25">
      <c r="C46" s="24" t="s">
        <v>28</v>
      </c>
      <c r="D46" s="22">
        <v>6207.1400000000012</v>
      </c>
      <c r="E46" s="23">
        <v>11140.33</v>
      </c>
      <c r="F46" s="23">
        <v>7824.84</v>
      </c>
      <c r="G46" s="20">
        <f>+E46</f>
        <v>11140.33</v>
      </c>
      <c r="H46" s="20">
        <f t="shared" si="0"/>
        <v>9522.630000000001</v>
      </c>
      <c r="I46" s="19"/>
    </row>
    <row r="47" spans="3:11" ht="13.5" customHeight="1" thickBot="1" x14ac:dyDescent="0.25">
      <c r="C47" s="24" t="s">
        <v>27</v>
      </c>
      <c r="D47" s="22">
        <v>517.64</v>
      </c>
      <c r="E47" s="23">
        <v>2339.7399999999998</v>
      </c>
      <c r="F47" s="23">
        <v>1752.73</v>
      </c>
      <c r="G47" s="20">
        <f>+E47</f>
        <v>2339.7399999999998</v>
      </c>
      <c r="H47" s="20">
        <f t="shared" si="0"/>
        <v>1104.6499999999996</v>
      </c>
      <c r="I47" s="19"/>
    </row>
    <row r="48" spans="3:11" ht="13.5" customHeight="1" thickBot="1" x14ac:dyDescent="0.25">
      <c r="C48" s="18" t="s">
        <v>26</v>
      </c>
      <c r="D48" s="22">
        <v>2548.7099999999982</v>
      </c>
      <c r="E48" s="21">
        <v>5203.2</v>
      </c>
      <c r="F48" s="21">
        <v>3572.61</v>
      </c>
      <c r="G48" s="20">
        <f>+E48</f>
        <v>5203.2</v>
      </c>
      <c r="H48" s="20">
        <f t="shared" si="0"/>
        <v>4179.2999999999975</v>
      </c>
      <c r="I48" s="19" t="s">
        <v>25</v>
      </c>
      <c r="J48" s="6">
        <f>2628.91-80.2</f>
        <v>2548.71</v>
      </c>
    </row>
    <row r="49" spans="3:9" ht="13.5" customHeight="1" thickBot="1" x14ac:dyDescent="0.25">
      <c r="C49" s="18" t="s">
        <v>24</v>
      </c>
      <c r="D49" s="17">
        <f>SUM(D40:D48)</f>
        <v>81437.729999999981</v>
      </c>
      <c r="E49" s="17">
        <f>SUM(E40:E48)</f>
        <v>164242.31</v>
      </c>
      <c r="F49" s="17">
        <f>SUM(F40:F48)</f>
        <v>111992.66</v>
      </c>
      <c r="G49" s="17">
        <f>SUM(G40:G48)</f>
        <v>157786.94999999998</v>
      </c>
      <c r="H49" s="17">
        <f>SUM(H40:H48)</f>
        <v>133687.37999999998</v>
      </c>
      <c r="I49" s="16"/>
    </row>
    <row r="50" spans="3:9" ht="17.25" customHeight="1" thickBot="1" x14ac:dyDescent="0.35">
      <c r="C50" s="15" t="s">
        <v>23</v>
      </c>
      <c r="D50" s="15"/>
      <c r="E50" s="15"/>
      <c r="F50" s="15"/>
      <c r="G50" s="15"/>
      <c r="H50" s="14">
        <f>+H37+H49</f>
        <v>324938.0799999999</v>
      </c>
    </row>
    <row r="51" spans="3:9" ht="13.5" customHeight="1" thickBot="1" x14ac:dyDescent="0.25">
      <c r="C51" s="42" t="s">
        <v>22</v>
      </c>
      <c r="D51" s="42"/>
      <c r="E51" s="42"/>
      <c r="F51" s="42"/>
      <c r="G51" s="42"/>
      <c r="H51" s="42"/>
      <c r="I51" s="42"/>
    </row>
    <row r="52" spans="3:9" ht="26.25" customHeight="1" thickBot="1" x14ac:dyDescent="0.25">
      <c r="C52" s="13" t="s">
        <v>21</v>
      </c>
      <c r="D52" s="43" t="s">
        <v>20</v>
      </c>
      <c r="E52" s="43"/>
      <c r="F52" s="43"/>
      <c r="G52" s="43"/>
      <c r="H52" s="43"/>
      <c r="I52" s="12" t="s">
        <v>19</v>
      </c>
    </row>
    <row r="53" spans="3:9" ht="15" x14ac:dyDescent="0.25">
      <c r="C53" s="11" t="s">
        <v>18</v>
      </c>
      <c r="D53" s="11"/>
    </row>
    <row r="54" spans="3:9" ht="26.25" customHeight="1" x14ac:dyDescent="0.2">
      <c r="C54" s="10" t="s">
        <v>17</v>
      </c>
    </row>
    <row r="55" spans="3:9" hidden="1" x14ac:dyDescent="0.2">
      <c r="C55" s="10"/>
    </row>
    <row r="56" spans="3:9" x14ac:dyDescent="0.2">
      <c r="C56" s="10"/>
    </row>
    <row r="57" spans="3:9" x14ac:dyDescent="0.2">
      <c r="C57" s="10"/>
      <c r="D57" s="9"/>
      <c r="E57" s="9"/>
      <c r="F57" s="9"/>
    </row>
    <row r="58" spans="3:9" x14ac:dyDescent="0.2">
      <c r="C58" s="10"/>
      <c r="D58" s="9"/>
      <c r="H58" s="8"/>
    </row>
    <row r="59" spans="3:9" x14ac:dyDescent="0.2">
      <c r="H59" s="8"/>
    </row>
  </sheetData>
  <mergeCells count="10">
    <mergeCell ref="C51:I51"/>
    <mergeCell ref="D52:H52"/>
    <mergeCell ref="I40:I41"/>
    <mergeCell ref="C26:I26"/>
    <mergeCell ref="C27:I27"/>
    <mergeCell ref="C38:I38"/>
    <mergeCell ref="C31:I31"/>
    <mergeCell ref="C29:I29"/>
    <mergeCell ref="C28:I28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3"/>
  <sheetViews>
    <sheetView topLeftCell="A10" zoomScaleNormal="100" zoomScaleSheetLayoutView="120" workbookViewId="0">
      <selection activeCell="G24" sqref="G24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85546875" customWidth="1"/>
  </cols>
  <sheetData>
    <row r="14" spans="1:9" x14ac:dyDescent="0.25">
      <c r="A14" s="55" t="s">
        <v>16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5" t="s">
        <v>15</v>
      </c>
      <c r="B15" s="55"/>
      <c r="C15" s="55"/>
      <c r="D15" s="55"/>
      <c r="E15" s="55"/>
      <c r="F15" s="55"/>
      <c r="G15" s="55"/>
      <c r="H15" s="55"/>
      <c r="I15" s="55"/>
    </row>
    <row r="16" spans="1:9" x14ac:dyDescent="0.25">
      <c r="A16" s="55" t="s">
        <v>14</v>
      </c>
      <c r="B16" s="55"/>
      <c r="C16" s="55"/>
      <c r="D16" s="55"/>
      <c r="E16" s="55"/>
      <c r="F16" s="55"/>
      <c r="G16" s="55"/>
      <c r="H16" s="55"/>
      <c r="I16" s="55"/>
    </row>
    <row r="17" spans="1:9" ht="60" x14ac:dyDescent="0.25">
      <c r="A17" s="4" t="s">
        <v>13</v>
      </c>
      <c r="B17" s="4" t="s">
        <v>12</v>
      </c>
      <c r="C17" s="4" t="s">
        <v>11</v>
      </c>
      <c r="D17" s="4" t="s">
        <v>10</v>
      </c>
      <c r="E17" s="4" t="s">
        <v>9</v>
      </c>
      <c r="F17" s="5" t="s">
        <v>8</v>
      </c>
      <c r="G17" s="5" t="s">
        <v>7</v>
      </c>
      <c r="H17" s="4" t="s">
        <v>6</v>
      </c>
      <c r="I17" s="4" t="s">
        <v>5</v>
      </c>
    </row>
    <row r="18" spans="1:9" x14ac:dyDescent="0.25">
      <c r="A18" s="3" t="s">
        <v>4</v>
      </c>
      <c r="B18" s="2">
        <v>-197.96030999999999</v>
      </c>
      <c r="C18" s="1"/>
      <c r="D18" s="1">
        <v>23.317440000000001</v>
      </c>
      <c r="E18" s="1">
        <v>15.948449999999999</v>
      </c>
      <c r="F18" s="1">
        <v>4.1849999999999996</v>
      </c>
      <c r="G18" s="1">
        <f>671.84/1000</f>
        <v>0.67183999999999999</v>
      </c>
      <c r="H18" s="1">
        <v>18.760359999999999</v>
      </c>
      <c r="I18" s="1">
        <f>B18+D18+F18-G18</f>
        <v>-171.12970999999999</v>
      </c>
    </row>
    <row r="20" spans="1:9" ht="16.899999999999999" customHeight="1" x14ac:dyDescent="0.25">
      <c r="A20" t="s">
        <v>3</v>
      </c>
    </row>
    <row r="21" spans="1:9" x14ac:dyDescent="0.25">
      <c r="A21" t="s">
        <v>2</v>
      </c>
    </row>
    <row r="22" spans="1:9" x14ac:dyDescent="0.25">
      <c r="A22" t="s">
        <v>1</v>
      </c>
    </row>
    <row r="23" spans="1:9" x14ac:dyDescent="0.25">
      <c r="A23" t="s">
        <v>0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Березовая9</vt:lpstr>
      <vt:lpstr>Березовая 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2018-04-02T06:56:34Z</dcterms:created>
  <dcterms:modified xsi:type="dcterms:W3CDTF">2018-04-02T07:15:16Z</dcterms:modified>
</cp:coreProperties>
</file>