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ЧР71" sheetId="2" r:id="rId1"/>
    <sheet name="ЧР 7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H28" i="2"/>
  <c r="K28" i="2"/>
  <c r="H29" i="2"/>
  <c r="K29" i="2"/>
  <c r="H30" i="2"/>
  <c r="K30" i="2"/>
  <c r="H31" i="2"/>
  <c r="K31" i="2"/>
  <c r="D32" i="2"/>
  <c r="E32" i="2"/>
  <c r="F32" i="2"/>
  <c r="G32" i="2"/>
  <c r="H32" i="2"/>
  <c r="D35" i="2"/>
  <c r="G35" i="2"/>
  <c r="H35" i="2"/>
  <c r="K35" i="2"/>
  <c r="H36" i="2"/>
  <c r="H37" i="2"/>
  <c r="H38" i="2"/>
  <c r="H39" i="2"/>
  <c r="K39" i="2"/>
  <c r="H40" i="2"/>
  <c r="G41" i="2"/>
  <c r="H41" i="2"/>
  <c r="G42" i="2"/>
  <c r="H42" i="2"/>
  <c r="G43" i="2"/>
  <c r="H43" i="2"/>
  <c r="D44" i="2"/>
  <c r="E44" i="2"/>
  <c r="F44" i="2"/>
  <c r="G44" i="2"/>
  <c r="H44" i="2"/>
  <c r="H45" i="2"/>
  <c r="I17" i="1"/>
</calcChain>
</file>

<file path=xl/sharedStrings.xml><?xml version="1.0" encoding="utf-8"?>
<sst xmlns="http://schemas.openxmlformats.org/spreadsheetml/2006/main" count="65" uniqueCount="58">
  <si>
    <t>работы по электрике - 0.02 т.р.</t>
  </si>
  <si>
    <t>ГВС- промывка - 1.14 т.р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</si>
  <si>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</t>
    </r>
    <r>
      <rPr>
        <b/>
        <sz val="11"/>
        <color indexed="8"/>
        <rFont val="Calibri"/>
        <family val="2"/>
        <charset val="204"/>
      </rPr>
      <t xml:space="preserve">,16 </t>
    </r>
    <r>
      <rPr>
        <b/>
        <sz val="11"/>
        <color indexed="8"/>
        <rFont val="Calibri"/>
        <family val="2"/>
        <charset val="204"/>
      </rPr>
      <t>т</t>
    </r>
    <r>
      <rPr>
        <sz val="11"/>
        <color theme="1"/>
        <rFont val="Calibri"/>
        <family val="2"/>
        <charset val="204"/>
        <scheme val="minor"/>
      </rPr>
      <t>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</si>
  <si>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</si>
  <si>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</si>
  <si>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</si>
  <si>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</si>
  <si>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</si>
  <si>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</si>
  <si>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</si>
  <si>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</si>
  <si>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</si>
  <si>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</si>
  <si>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71 по мкр. Черная Речка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</si>
  <si>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</si>
  <si>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</si>
  <si>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</si>
  <si>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</si>
  <si>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ООО "ГМК"</t>
  </si>
  <si>
    <t>Поступило за размещение интернет оборудования  от ООО "ГМК" 4185,00 руб.</t>
  </si>
  <si>
    <t>Размещение Интернет оборудования</t>
  </si>
  <si>
    <t>Прочие поступления</t>
  </si>
  <si>
    <t>Общая задолженность по дому  на 01.01.2018г.</t>
  </si>
  <si>
    <t>Итого</t>
  </si>
  <si>
    <t xml:space="preserve"> ООО"Энерго-Сервис"</t>
  </si>
  <si>
    <t>т/о узлов учета теп/энергии</t>
  </si>
  <si>
    <t>электр под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</si>
  <si>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</si>
  <si>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</si>
  <si>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</si>
  <si>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</si>
  <si>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</si>
  <si>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</si>
  <si>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</si>
  <si>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</si>
  <si>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</si>
  <si>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Н/2008-33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</si>
  <si>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</si>
  <si>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</si>
  <si>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</si>
  <si>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</si>
  <si>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</si>
  <si>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</si>
  <si>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</si>
  <si>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</si>
  <si>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</si>
  <si>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</si>
  <si>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</si>
  <si>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</si>
  <si>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</si>
  <si>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</si>
  <si>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</si>
  <si>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</si>
  <si>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</si>
  <si>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71 по мкр. Черная Речка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</si>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</sst>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0" fillId="0" borderId="0" xfId="0" applyBorder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Fill="1"/>
    <xf numFmtId="0" fontId="4" fillId="0" borderId="0" xfId="1" applyFont="1" applyFill="1"/>
    <xf numFmtId="4" fontId="4" fillId="0" borderId="0" xfId="1" applyNumberFormat="1" applyFont="1" applyFill="1"/>
    <xf numFmtId="4" fontId="5" fillId="0" borderId="0" xfId="1" applyNumberFormat="1" applyFont="1" applyFill="1"/>
    <xf numFmtId="0" fontId="5" fillId="0" borderId="0" xfId="1" applyFont="1" applyFill="1"/>
    <xf numFmtId="0" fontId="6" fillId="0" borderId="0" xfId="1" applyFont="1" applyFill="1"/>
    <xf numFmtId="0" fontId="6" fillId="0" borderId="2" xfId="1" applyFont="1" applyFill="1" applyBorder="1" applyAlignment="1">
      <alignment horizontal="center" vertical="top" wrapText="1"/>
    </xf>
    <xf numFmtId="0" fontId="3" fillId="0" borderId="3" xfId="1" applyFill="1" applyBorder="1" applyAlignment="1">
      <alignment horizontal="center" vertical="top" wrapText="1"/>
    </xf>
    <xf numFmtId="0" fontId="3" fillId="0" borderId="4" xfId="1" applyFill="1" applyBorder="1" applyAlignment="1">
      <alignment horizontal="center" vertical="top" wrapText="1"/>
    </xf>
    <xf numFmtId="4" fontId="4" fillId="0" borderId="5" xfId="1" applyNumberFormat="1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wrapText="1"/>
    </xf>
    <xf numFmtId="0" fontId="3" fillId="0" borderId="0" xfId="1" applyFont="1" applyFill="1"/>
    <xf numFmtId="0" fontId="7" fillId="0" borderId="6" xfId="1" applyFont="1" applyFill="1" applyBorder="1" applyAlignment="1">
      <alignment horizontal="center" vertical="top" wrapText="1"/>
    </xf>
    <xf numFmtId="4" fontId="8" fillId="0" borderId="0" xfId="1" applyNumberFormat="1" applyFont="1" applyFill="1"/>
    <xf numFmtId="0" fontId="9" fillId="0" borderId="0" xfId="1" applyFont="1" applyFill="1"/>
    <xf numFmtId="0" fontId="7" fillId="0" borderId="7" xfId="1" applyFont="1" applyFill="1" applyBorder="1" applyAlignment="1">
      <alignment horizontal="center" vertical="top" wrapText="1"/>
    </xf>
    <xf numFmtId="4" fontId="7" fillId="0" borderId="7" xfId="1" applyNumberFormat="1" applyFont="1" applyFill="1" applyBorder="1" applyAlignment="1">
      <alignment vertical="top" wrapText="1"/>
    </xf>
    <xf numFmtId="0" fontId="7" fillId="0" borderId="8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4" fontId="10" fillId="0" borderId="3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horizontal="right" vertical="top" wrapText="1"/>
    </xf>
    <xf numFmtId="0" fontId="11" fillId="0" borderId="7" xfId="1" applyFont="1" applyFill="1" applyBorder="1" applyAlignment="1">
      <alignment horizontal="center" vertical="top" wrapText="1"/>
    </xf>
    <xf numFmtId="0" fontId="12" fillId="0" borderId="8" xfId="1" applyFont="1" applyFill="1" applyBorder="1" applyAlignment="1">
      <alignment horizontal="center" vertical="top" wrapText="1"/>
    </xf>
    <xf numFmtId="4" fontId="10" fillId="0" borderId="7" xfId="1" applyNumberFormat="1" applyFont="1" applyFill="1" applyBorder="1" applyAlignment="1">
      <alignment vertical="top" wrapText="1"/>
    </xf>
    <xf numFmtId="4" fontId="6" fillId="0" borderId="7" xfId="1" applyNumberFormat="1" applyFont="1" applyFill="1" applyBorder="1" applyAlignment="1">
      <alignment horizontal="right" vertical="top" wrapText="1"/>
    </xf>
    <xf numFmtId="4" fontId="3" fillId="0" borderId="0" xfId="1" applyNumberFormat="1" applyFill="1"/>
    <xf numFmtId="0" fontId="13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right" vertical="top" wrapText="1"/>
    </xf>
    <xf numFmtId="0" fontId="12" fillId="0" borderId="10" xfId="1" applyFont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horizontal="center" vertical="top" wrapText="1"/>
    </xf>
    <xf numFmtId="2" fontId="3" fillId="0" borderId="0" xfId="1" applyNumberFormat="1" applyFill="1"/>
    <xf numFmtId="0" fontId="4" fillId="0" borderId="8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vertical="top" wrapText="1"/>
    </xf>
    <xf numFmtId="0" fontId="15" fillId="0" borderId="13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Fill="1" applyBorder="1"/>
    <xf numFmtId="0" fontId="7" fillId="0" borderId="0" xfId="1" applyFont="1" applyFill="1" applyAlignment="1">
      <alignment horizontal="center"/>
    </xf>
    <xf numFmtId="0" fontId="17" fillId="0" borderId="3" xfId="1" applyFont="1" applyFill="1" applyBorder="1"/>
    <xf numFmtId="0" fontId="17" fillId="0" borderId="4" xfId="1" applyFont="1" applyFill="1" applyBorder="1"/>
    <xf numFmtId="0" fontId="7" fillId="0" borderId="4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17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K55"/>
  <sheetViews>
    <sheetView tabSelected="1" topLeftCell="C17" workbookViewId="0">
      <selection activeCell="C21" sqref="C21:I21"/>
    </sheetView>
  </sheetViews>
  <sheetFormatPr defaultRowHeight="12.75" x14ac:dyDescent="0.2"/>
  <cols>
    <col min="1" max="1" width="3.42578125" style="7" hidden="1" customWidth="1"/>
    <col min="2" max="2" width="9.140625" style="7" hidden="1" customWidth="1"/>
    <col min="3" max="3" width="29.5703125" style="8" customWidth="1"/>
    <col min="4" max="4" width="13.140625" style="8" customWidth="1"/>
    <col min="5" max="5" width="11.85546875" style="8" customWidth="1"/>
    <col min="6" max="6" width="13.28515625" style="8" customWidth="1"/>
    <col min="7" max="7" width="11.85546875" style="8" customWidth="1"/>
    <col min="8" max="8" width="13.7109375" style="8" customWidth="1"/>
    <col min="9" max="9" width="24.28515625" style="8" customWidth="1"/>
    <col min="10" max="11" width="0" style="7" hidden="1" customWidth="1"/>
    <col min="12" max="16384" width="9.140625" style="7"/>
  </cols>
  <sheetData>
    <row r="1" spans="3:9" ht="12.75" hidden="1" customHeight="1" x14ac:dyDescent="0.2">
      <c r="C1" s="57"/>
      <c r="D1" s="57"/>
      <c r="E1" s="57"/>
      <c r="F1" s="57"/>
      <c r="G1" s="57"/>
      <c r="H1" s="57"/>
      <c r="I1" s="57"/>
    </row>
    <row r="2" spans="3:9" ht="13.5" hidden="1" customHeight="1" thickBot="1" x14ac:dyDescent="0.25">
      <c r="C2" s="57"/>
      <c r="D2" s="57"/>
      <c r="E2" s="57" t="s">
        <v>57</v>
      </c>
      <c r="F2" s="57"/>
      <c r="G2" s="57"/>
      <c r="H2" s="57"/>
      <c r="I2" s="57"/>
    </row>
    <row r="3" spans="3:9" ht="13.5" hidden="1" customHeight="1" thickBot="1" x14ac:dyDescent="0.25">
      <c r="C3" s="56"/>
      <c r="D3" s="55"/>
      <c r="E3" s="54"/>
      <c r="F3" s="54"/>
      <c r="G3" s="54"/>
      <c r="H3" s="54"/>
      <c r="I3" s="53"/>
    </row>
    <row r="4" spans="3:9" ht="12.75" hidden="1" customHeight="1" x14ac:dyDescent="0.2">
      <c r="C4" s="52"/>
      <c r="D4" s="52"/>
      <c r="E4" s="51"/>
      <c r="F4" s="51"/>
      <c r="G4" s="51"/>
      <c r="H4" s="51"/>
      <c r="I4" s="51"/>
    </row>
    <row r="5" spans="3:9" ht="12.75" customHeight="1" x14ac:dyDescent="0.2">
      <c r="C5" s="52"/>
      <c r="D5" s="52"/>
      <c r="E5" s="51"/>
      <c r="F5" s="51"/>
      <c r="G5" s="51"/>
      <c r="H5" s="51"/>
      <c r="I5" s="51"/>
    </row>
    <row r="6" spans="3:9" ht="12.75" customHeight="1" x14ac:dyDescent="0.2">
      <c r="C6" s="52"/>
      <c r="D6" s="52"/>
      <c r="E6" s="51"/>
      <c r="F6" s="51"/>
      <c r="G6" s="51"/>
      <c r="H6" s="51"/>
      <c r="I6" s="51"/>
    </row>
    <row r="7" spans="3:9" ht="12.75" customHeight="1" x14ac:dyDescent="0.2">
      <c r="C7" s="52"/>
      <c r="D7" s="52"/>
      <c r="E7" s="51"/>
      <c r="F7" s="51"/>
      <c r="G7" s="51"/>
      <c r="H7" s="51"/>
      <c r="I7" s="51"/>
    </row>
    <row r="8" spans="3:9" ht="12.75" customHeight="1" x14ac:dyDescent="0.2">
      <c r="C8" s="52"/>
      <c r="D8" s="52"/>
      <c r="E8" s="51"/>
      <c r="F8" s="51"/>
      <c r="G8" s="51"/>
      <c r="H8" s="51"/>
      <c r="I8" s="51"/>
    </row>
    <row r="9" spans="3:9" ht="12.75" customHeight="1" x14ac:dyDescent="0.2">
      <c r="C9" s="52"/>
      <c r="D9" s="52"/>
      <c r="E9" s="51"/>
      <c r="F9" s="51"/>
      <c r="G9" s="51"/>
      <c r="H9" s="51"/>
      <c r="I9" s="51"/>
    </row>
    <row r="10" spans="3:9" ht="12.75" customHeight="1" x14ac:dyDescent="0.2">
      <c r="C10" s="52"/>
      <c r="D10" s="52"/>
      <c r="E10" s="51"/>
      <c r="F10" s="51"/>
      <c r="G10" s="51"/>
      <c r="H10" s="51"/>
      <c r="I10" s="51"/>
    </row>
    <row r="11" spans="3:9" ht="12.75" customHeight="1" x14ac:dyDescent="0.2">
      <c r="C11" s="52"/>
      <c r="D11" s="52"/>
      <c r="E11" s="51"/>
      <c r="F11" s="51"/>
      <c r="G11" s="51"/>
      <c r="H11" s="51"/>
      <c r="I11" s="51"/>
    </row>
    <row r="12" spans="3:9" ht="12.75" customHeight="1" x14ac:dyDescent="0.2">
      <c r="C12" s="52"/>
      <c r="D12" s="52"/>
      <c r="E12" s="51"/>
      <c r="F12" s="51"/>
      <c r="G12" s="51"/>
      <c r="H12" s="51"/>
      <c r="I12" s="51"/>
    </row>
    <row r="13" spans="3:9" ht="12.75" customHeight="1" x14ac:dyDescent="0.2">
      <c r="C13" s="52"/>
      <c r="D13" s="52"/>
      <c r="E13" s="51"/>
      <c r="F13" s="51"/>
      <c r="G13" s="51"/>
      <c r="H13" s="51"/>
      <c r="I13" s="51"/>
    </row>
    <row r="14" spans="3:9" ht="12.75" customHeight="1" x14ac:dyDescent="0.2">
      <c r="C14" s="52"/>
      <c r="D14" s="52"/>
      <c r="E14" s="51"/>
      <c r="F14" s="51"/>
      <c r="G14" s="51"/>
      <c r="H14" s="51"/>
      <c r="I14" s="51"/>
    </row>
    <row r="15" spans="3:9" ht="12.75" customHeight="1" x14ac:dyDescent="0.2">
      <c r="C15" s="52"/>
      <c r="D15" s="52"/>
      <c r="E15" s="51"/>
      <c r="F15" s="51"/>
      <c r="G15" s="51"/>
      <c r="H15" s="51"/>
      <c r="I15" s="51"/>
    </row>
    <row r="16" spans="3:9" ht="12.75" customHeight="1" x14ac:dyDescent="0.2">
      <c r="C16" s="52"/>
      <c r="D16" s="52"/>
      <c r="E16" s="51"/>
      <c r="F16" s="51"/>
      <c r="G16" s="51"/>
      <c r="H16" s="51"/>
      <c r="I16" s="51"/>
    </row>
    <row r="17" spans="3:11" ht="12.75" customHeight="1" x14ac:dyDescent="0.2">
      <c r="C17" s="52"/>
      <c r="D17" s="52"/>
      <c r="E17" s="51"/>
      <c r="F17" s="51"/>
      <c r="G17" s="51"/>
      <c r="H17" s="51"/>
      <c r="I17" s="51"/>
    </row>
    <row r="18" spans="3:11" ht="12.75" customHeight="1" x14ac:dyDescent="0.2">
      <c r="C18" s="52"/>
      <c r="D18" s="52"/>
      <c r="E18" s="51"/>
      <c r="F18" s="51"/>
      <c r="G18" s="51"/>
      <c r="H18" s="51"/>
      <c r="I18" s="51"/>
    </row>
    <row r="19" spans="3:11" ht="12.75" customHeight="1" x14ac:dyDescent="0.2">
      <c r="C19" s="52"/>
      <c r="D19" s="52"/>
      <c r="E19" s="51"/>
      <c r="F19" s="51"/>
      <c r="G19" s="51"/>
      <c r="H19" s="51"/>
      <c r="I19" s="51"/>
    </row>
    <row r="20" spans="3:11" ht="12.75" customHeight="1" x14ac:dyDescent="0.2">
      <c r="C20" s="52"/>
      <c r="D20" s="52"/>
      <c r="E20" s="51"/>
      <c r="F20" s="51"/>
      <c r="G20" s="51"/>
      <c r="H20" s="51"/>
      <c r="I20" s="51"/>
    </row>
    <row r="21" spans="3:11" ht="14.25" x14ac:dyDescent="0.2">
      <c r="C21" s="50" t="s">
        <v>56</v>
      </c>
      <c r="D21" s="50"/>
      <c r="E21" s="50"/>
      <c r="F21" s="50"/>
      <c r="G21" s="50"/>
      <c r="H21" s="50"/>
      <c r="I21" s="50"/>
    </row>
    <row r="22" spans="3:11" x14ac:dyDescent="0.2">
      <c r="C22" s="49" t="s">
        <v>55</v>
      </c>
      <c r="D22" s="49"/>
      <c r="E22" s="49"/>
      <c r="F22" s="49"/>
      <c r="G22" s="49"/>
      <c r="H22" s="49"/>
      <c r="I22" s="49"/>
    </row>
    <row r="23" spans="3:11" x14ac:dyDescent="0.2">
      <c r="C23" s="49" t="s">
        <v>54</v>
      </c>
      <c r="D23" s="49"/>
      <c r="E23" s="49"/>
      <c r="F23" s="49"/>
      <c r="G23" s="49"/>
      <c r="H23" s="49"/>
      <c r="I23" s="49"/>
    </row>
    <row r="24" spans="3:11" ht="6" customHeight="1" thickBot="1" x14ac:dyDescent="0.25">
      <c r="C24" s="48"/>
      <c r="D24" s="48"/>
      <c r="E24" s="48"/>
      <c r="F24" s="48"/>
      <c r="G24" s="48"/>
      <c r="H24" s="48"/>
      <c r="I24" s="48"/>
    </row>
    <row r="25" spans="3:11" ht="52.5" customHeight="1" thickBot="1" x14ac:dyDescent="0.25">
      <c r="C25" s="37" t="s">
        <v>44</v>
      </c>
      <c r="D25" s="40" t="s">
        <v>43</v>
      </c>
      <c r="E25" s="39" t="s">
        <v>42</v>
      </c>
      <c r="F25" s="39" t="s">
        <v>41</v>
      </c>
      <c r="G25" s="39" t="s">
        <v>40</v>
      </c>
      <c r="H25" s="39" t="s">
        <v>39</v>
      </c>
      <c r="I25" s="40" t="s">
        <v>53</v>
      </c>
    </row>
    <row r="26" spans="3:11" ht="13.5" customHeight="1" thickBot="1" x14ac:dyDescent="0.25">
      <c r="C26" s="47" t="s">
        <v>52</v>
      </c>
      <c r="D26" s="41"/>
      <c r="E26" s="41"/>
      <c r="F26" s="41"/>
      <c r="G26" s="41"/>
      <c r="H26" s="41"/>
      <c r="I26" s="46"/>
    </row>
    <row r="27" spans="3:11" ht="13.5" customHeight="1" thickBot="1" x14ac:dyDescent="0.25">
      <c r="C27" s="24" t="s">
        <v>51</v>
      </c>
      <c r="D27" s="28">
        <v>44420.78</v>
      </c>
      <c r="E27" s="31">
        <v>196712.14</v>
      </c>
      <c r="F27" s="31">
        <v>225601.37</v>
      </c>
      <c r="G27" s="31">
        <v>180747.28</v>
      </c>
      <c r="H27" s="31">
        <f>+D27+E27-F27</f>
        <v>15531.550000000017</v>
      </c>
      <c r="I27" s="45" t="s">
        <v>50</v>
      </c>
      <c r="K27" s="7">
        <v>44420.78</v>
      </c>
    </row>
    <row r="28" spans="3:11" ht="13.5" customHeight="1" thickBot="1" x14ac:dyDescent="0.25">
      <c r="C28" s="24" t="s">
        <v>49</v>
      </c>
      <c r="D28" s="28">
        <v>13430.710000000021</v>
      </c>
      <c r="E28" s="27">
        <v>77314.899999999994</v>
      </c>
      <c r="F28" s="27">
        <v>89136.67</v>
      </c>
      <c r="G28" s="31">
        <v>67422.240000000005</v>
      </c>
      <c r="H28" s="31">
        <f>+D28+E28-F28</f>
        <v>1608.9400000000169</v>
      </c>
      <c r="I28" s="44"/>
      <c r="K28" s="7">
        <f>15056.02-1625.31</f>
        <v>13430.710000000001</v>
      </c>
    </row>
    <row r="29" spans="3:11" ht="13.5" customHeight="1" thickBot="1" x14ac:dyDescent="0.25">
      <c r="C29" s="24" t="s">
        <v>48</v>
      </c>
      <c r="D29" s="28">
        <v>10334.060000000012</v>
      </c>
      <c r="E29" s="27">
        <v>51614.68</v>
      </c>
      <c r="F29" s="27">
        <v>59074.080000000002</v>
      </c>
      <c r="G29" s="31">
        <v>54490.75</v>
      </c>
      <c r="H29" s="31">
        <f>+D29+E29-F29</f>
        <v>2874.6600000000108</v>
      </c>
      <c r="I29" s="44"/>
      <c r="K29" s="7">
        <f>10459.33-125.27</f>
        <v>10334.06</v>
      </c>
    </row>
    <row r="30" spans="3:11" ht="13.5" customHeight="1" thickBot="1" x14ac:dyDescent="0.25">
      <c r="C30" s="24" t="s">
        <v>47</v>
      </c>
      <c r="D30" s="28">
        <v>5657.6500000000087</v>
      </c>
      <c r="E30" s="27">
        <v>32183.15</v>
      </c>
      <c r="F30" s="27">
        <v>36209.589999999997</v>
      </c>
      <c r="G30" s="31">
        <v>32943.519999999997</v>
      </c>
      <c r="H30" s="31">
        <f>+D30+E30-F30</f>
        <v>1631.2100000000137</v>
      </c>
      <c r="I30" s="44"/>
      <c r="K30" s="7">
        <f>2143.82-224.4+3782.2-43.97</f>
        <v>5657.65</v>
      </c>
    </row>
    <row r="31" spans="3:11" ht="13.5" customHeight="1" thickBot="1" x14ac:dyDescent="0.25">
      <c r="C31" s="24" t="s">
        <v>46</v>
      </c>
      <c r="D31" s="28">
        <v>-5126.2000000000007</v>
      </c>
      <c r="E31" s="27">
        <v>6176.54</v>
      </c>
      <c r="F31" s="27">
        <v>842.84</v>
      </c>
      <c r="G31" s="31"/>
      <c r="H31" s="31">
        <f>+D31+E31-F31</f>
        <v>207.4999999999992</v>
      </c>
      <c r="I31" s="43"/>
      <c r="K31" s="42">
        <f>264.82-65.97-5317.93-7.12</f>
        <v>-5126.2</v>
      </c>
    </row>
    <row r="32" spans="3:11" ht="13.5" customHeight="1" thickBot="1" x14ac:dyDescent="0.25">
      <c r="C32" s="24" t="s">
        <v>23</v>
      </c>
      <c r="D32" s="23">
        <f>SUM(D27:D31)</f>
        <v>68717.000000000044</v>
      </c>
      <c r="E32" s="23">
        <f>SUM(E27:E31)</f>
        <v>364001.41000000003</v>
      </c>
      <c r="F32" s="23">
        <f>SUM(F27:F31)</f>
        <v>410864.55</v>
      </c>
      <c r="G32" s="23">
        <f>SUM(G27:G31)</f>
        <v>335603.79000000004</v>
      </c>
      <c r="H32" s="23">
        <f>SUM(H27:H31)</f>
        <v>21853.860000000059</v>
      </c>
      <c r="I32" s="24"/>
    </row>
    <row r="33" spans="3:11" ht="13.5" customHeight="1" thickBot="1" x14ac:dyDescent="0.25">
      <c r="C33" s="41" t="s">
        <v>45</v>
      </c>
      <c r="D33" s="41"/>
      <c r="E33" s="41"/>
      <c r="F33" s="41"/>
      <c r="G33" s="41"/>
      <c r="H33" s="41"/>
      <c r="I33" s="41"/>
    </row>
    <row r="34" spans="3:11" ht="52.5" customHeight="1" thickBot="1" x14ac:dyDescent="0.25">
      <c r="C34" s="30" t="s">
        <v>44</v>
      </c>
      <c r="D34" s="40" t="s">
        <v>43</v>
      </c>
      <c r="E34" s="39" t="s">
        <v>42</v>
      </c>
      <c r="F34" s="39" t="s">
        <v>41</v>
      </c>
      <c r="G34" s="39" t="s">
        <v>40</v>
      </c>
      <c r="H34" s="39" t="s">
        <v>39</v>
      </c>
      <c r="I34" s="38" t="s">
        <v>38</v>
      </c>
    </row>
    <row r="35" spans="3:11" ht="30" customHeight="1" thickBot="1" x14ac:dyDescent="0.25">
      <c r="C35" s="37" t="s">
        <v>37</v>
      </c>
      <c r="D35" s="36">
        <f>26994.03-1093.84</f>
        <v>25900.19</v>
      </c>
      <c r="E35" s="26">
        <v>135607.6</v>
      </c>
      <c r="F35" s="26">
        <v>155453.68</v>
      </c>
      <c r="G35" s="26">
        <f>+E35</f>
        <v>135607.6</v>
      </c>
      <c r="H35" s="26">
        <f>+D35+E35-F35</f>
        <v>6054.1100000000151</v>
      </c>
      <c r="I35" s="35" t="s">
        <v>36</v>
      </c>
      <c r="J35" s="7">
        <v>8396.2199999999993</v>
      </c>
      <c r="K35" s="7">
        <f>163.56+930.28+25900.19</f>
        <v>26994.03</v>
      </c>
    </row>
    <row r="36" spans="3:11" ht="14.25" customHeight="1" thickBot="1" x14ac:dyDescent="0.25">
      <c r="C36" s="24" t="s">
        <v>35</v>
      </c>
      <c r="D36" s="28">
        <v>5451.570000000007</v>
      </c>
      <c r="E36" s="31">
        <v>28753.439999999999</v>
      </c>
      <c r="F36" s="31">
        <v>32930.76</v>
      </c>
      <c r="G36" s="26">
        <v>1160.6500000000001</v>
      </c>
      <c r="H36" s="26">
        <f>+D36+E36-F36</f>
        <v>1274.2500000000073</v>
      </c>
      <c r="I36" s="34"/>
      <c r="J36" s="33"/>
    </row>
    <row r="37" spans="3:11" ht="13.5" customHeight="1" thickBot="1" x14ac:dyDescent="0.25">
      <c r="C37" s="30" t="s">
        <v>34</v>
      </c>
      <c r="D37" s="32">
        <v>0</v>
      </c>
      <c r="E37" s="31"/>
      <c r="F37" s="31"/>
      <c r="G37" s="26"/>
      <c r="H37" s="26">
        <f>+D37+E37-F37</f>
        <v>0</v>
      </c>
      <c r="I37" s="29"/>
    </row>
    <row r="38" spans="3:11" ht="12.75" hidden="1" customHeight="1" thickBot="1" x14ac:dyDescent="0.25">
      <c r="C38" s="24" t="s">
        <v>33</v>
      </c>
      <c r="D38" s="28">
        <v>0</v>
      </c>
      <c r="E38" s="31"/>
      <c r="F38" s="31"/>
      <c r="G38" s="26"/>
      <c r="H38" s="26">
        <f>+D38+E38-F38</f>
        <v>0</v>
      </c>
      <c r="I38" s="29" t="s">
        <v>32</v>
      </c>
    </row>
    <row r="39" spans="3:11" ht="31.5" customHeight="1" thickBot="1" x14ac:dyDescent="0.25">
      <c r="C39" s="24" t="s">
        <v>31</v>
      </c>
      <c r="D39" s="28">
        <v>5931.6899999999987</v>
      </c>
      <c r="E39" s="31">
        <v>31288.36</v>
      </c>
      <c r="F39" s="31">
        <v>35832.400000000001</v>
      </c>
      <c r="G39" s="26">
        <v>33562.19</v>
      </c>
      <c r="H39" s="26">
        <f>+D39+E39-F39</f>
        <v>1387.6500000000015</v>
      </c>
      <c r="I39" s="25" t="s">
        <v>30</v>
      </c>
      <c r="K39" s="7">
        <f>4296.81+1634.88</f>
        <v>5931.6900000000005</v>
      </c>
    </row>
    <row r="40" spans="3:11" ht="13.5" hidden="1" customHeight="1" thickBot="1" x14ac:dyDescent="0.25">
      <c r="C40" s="24" t="s">
        <v>29</v>
      </c>
      <c r="D40" s="22">
        <v>0</v>
      </c>
      <c r="E40" s="27"/>
      <c r="F40" s="27"/>
      <c r="G40" s="26"/>
      <c r="H40" s="26">
        <f>+D40+E40-F40</f>
        <v>0</v>
      </c>
      <c r="I40" s="25" t="s">
        <v>28</v>
      </c>
    </row>
    <row r="41" spans="3:11" ht="13.5" customHeight="1" thickBot="1" x14ac:dyDescent="0.25">
      <c r="C41" s="30" t="s">
        <v>27</v>
      </c>
      <c r="D41" s="28">
        <v>3418.2699999999913</v>
      </c>
      <c r="E41" s="27">
        <v>17162.830000000002</v>
      </c>
      <c r="F41" s="27">
        <v>19603.830000000002</v>
      </c>
      <c r="G41" s="26">
        <f>+E41</f>
        <v>17162.830000000002</v>
      </c>
      <c r="H41" s="26">
        <f>+D41+E41-F41</f>
        <v>977.26999999998952</v>
      </c>
      <c r="I41" s="29"/>
    </row>
    <row r="42" spans="3:11" ht="13.5" customHeight="1" thickBot="1" x14ac:dyDescent="0.25">
      <c r="C42" s="30" t="s">
        <v>26</v>
      </c>
      <c r="D42" s="28">
        <v>1093.8399999999999</v>
      </c>
      <c r="E42" s="27">
        <v>5869.1</v>
      </c>
      <c r="F42" s="27">
        <v>6826.65</v>
      </c>
      <c r="G42" s="26">
        <f>+E42</f>
        <v>5869.1</v>
      </c>
      <c r="H42" s="26">
        <f>+D42+E42-F42</f>
        <v>136.29000000000087</v>
      </c>
      <c r="I42" s="29"/>
    </row>
    <row r="43" spans="3:11" ht="13.5" customHeight="1" thickBot="1" x14ac:dyDescent="0.25">
      <c r="C43" s="24" t="s">
        <v>25</v>
      </c>
      <c r="D43" s="28">
        <v>1244.1499999999996</v>
      </c>
      <c r="E43" s="27">
        <v>6574.64</v>
      </c>
      <c r="F43" s="27">
        <v>7536.64</v>
      </c>
      <c r="G43" s="26">
        <f>+E43</f>
        <v>6574.64</v>
      </c>
      <c r="H43" s="26">
        <f>+D43+E43-F43</f>
        <v>282.14999999999964</v>
      </c>
      <c r="I43" s="25" t="s">
        <v>24</v>
      </c>
    </row>
    <row r="44" spans="3:11" s="18" customFormat="1" ht="13.5" customHeight="1" thickBot="1" x14ac:dyDescent="0.25">
      <c r="C44" s="24" t="s">
        <v>23</v>
      </c>
      <c r="D44" s="23">
        <f>SUM(D35:D43)</f>
        <v>43039.709999999992</v>
      </c>
      <c r="E44" s="23">
        <f>SUM(E35:E43)</f>
        <v>225255.97000000006</v>
      </c>
      <c r="F44" s="23">
        <f>SUM(F35:F43)</f>
        <v>258183.96</v>
      </c>
      <c r="G44" s="23">
        <f>SUM(G35:G43)</f>
        <v>199937.01000000004</v>
      </c>
      <c r="H44" s="23">
        <f>SUM(H35:H43)</f>
        <v>10111.720000000014</v>
      </c>
      <c r="I44" s="22"/>
    </row>
    <row r="45" spans="3:11" ht="21" customHeight="1" thickBot="1" x14ac:dyDescent="0.35">
      <c r="C45" s="21" t="s">
        <v>22</v>
      </c>
      <c r="D45" s="21"/>
      <c r="E45" s="21"/>
      <c r="F45" s="21"/>
      <c r="G45" s="21"/>
      <c r="H45" s="20">
        <f>+H32+H44</f>
        <v>31965.580000000075</v>
      </c>
    </row>
    <row r="46" spans="3:11" s="18" customFormat="1" ht="17.25" customHeight="1" thickBot="1" x14ac:dyDescent="0.25">
      <c r="C46" s="19" t="s">
        <v>21</v>
      </c>
      <c r="D46" s="19"/>
      <c r="E46" s="19"/>
      <c r="F46" s="19"/>
      <c r="G46" s="19"/>
      <c r="H46" s="19"/>
      <c r="I46" s="19"/>
    </row>
    <row r="47" spans="3:11" ht="28.5" customHeight="1" thickBot="1" x14ac:dyDescent="0.25">
      <c r="C47" s="17" t="s">
        <v>20</v>
      </c>
      <c r="D47" s="16" t="s">
        <v>19</v>
      </c>
      <c r="E47" s="15"/>
      <c r="F47" s="15"/>
      <c r="G47" s="15"/>
      <c r="H47" s="14"/>
      <c r="I47" s="13" t="s">
        <v>18</v>
      </c>
    </row>
    <row r="48" spans="3:11" ht="15" x14ac:dyDescent="0.25">
      <c r="C48" s="11" t="s">
        <v>17</v>
      </c>
      <c r="D48" s="11"/>
    </row>
    <row r="49" spans="3:8" ht="18" customHeight="1" x14ac:dyDescent="0.2">
      <c r="C49" s="12" t="s">
        <v>16</v>
      </c>
    </row>
    <row r="50" spans="3:8" hidden="1" x14ac:dyDescent="0.2">
      <c r="C50" s="7"/>
      <c r="D50" s="7"/>
      <c r="E50" s="7"/>
      <c r="F50" s="7"/>
      <c r="G50" s="7"/>
      <c r="H50" s="7"/>
    </row>
    <row r="51" spans="3:8" ht="15" customHeight="1" x14ac:dyDescent="0.25">
      <c r="C51" s="11"/>
      <c r="D51" s="10"/>
      <c r="E51" s="10"/>
      <c r="F51" s="10"/>
    </row>
    <row r="52" spans="3:8" ht="12.75" customHeight="1" x14ac:dyDescent="0.2">
      <c r="D52" s="9"/>
      <c r="E52" s="9"/>
      <c r="F52" s="9"/>
      <c r="G52" s="9"/>
      <c r="H52" s="9"/>
    </row>
    <row r="53" spans="3:8" x14ac:dyDescent="0.2">
      <c r="D53" s="9"/>
    </row>
    <row r="55" spans="3:8" x14ac:dyDescent="0.2">
      <c r="H55" s="9"/>
    </row>
  </sheetData>
  <mergeCells count="10">
    <mergeCell ref="C46:I46"/>
    <mergeCell ref="D47:H47"/>
    <mergeCell ref="I35:I36"/>
    <mergeCell ref="C21:I21"/>
    <mergeCell ref="C22:I22"/>
    <mergeCell ref="C33:I33"/>
    <mergeCell ref="C26:I26"/>
    <mergeCell ref="C24:I24"/>
    <mergeCell ref="C23:I23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3:I33"/>
  <sheetViews>
    <sheetView topLeftCell="A13" zoomScaleNormal="100" zoomScaleSheetLayoutView="120" workbookViewId="0">
      <selection activeCell="F22" sqref="F22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7109375" customWidth="1"/>
  </cols>
  <sheetData>
    <row r="13" spans="1:9" x14ac:dyDescent="0.25">
      <c r="A13" s="6" t="s">
        <v>15</v>
      </c>
      <c r="B13" s="6"/>
      <c r="C13" s="6"/>
      <c r="D13" s="6"/>
      <c r="E13" s="6"/>
      <c r="F13" s="6"/>
      <c r="G13" s="6"/>
      <c r="H13" s="6"/>
      <c r="I13" s="6"/>
    </row>
    <row r="14" spans="1:9" x14ac:dyDescent="0.25">
      <c r="A14" s="6" t="s">
        <v>14</v>
      </c>
      <c r="B14" s="6"/>
      <c r="C14" s="6"/>
      <c r="D14" s="6"/>
      <c r="E14" s="6"/>
      <c r="F14" s="6"/>
      <c r="G14" s="6"/>
      <c r="H14" s="6"/>
      <c r="I14" s="6"/>
    </row>
    <row r="15" spans="1:9" x14ac:dyDescent="0.25">
      <c r="A15" s="6" t="s">
        <v>13</v>
      </c>
      <c r="B15" s="6"/>
      <c r="C15" s="6"/>
      <c r="D15" s="6"/>
      <c r="E15" s="6"/>
      <c r="F15" s="6"/>
      <c r="G15" s="6"/>
      <c r="H15" s="6"/>
      <c r="I15" s="6"/>
    </row>
    <row r="16" spans="1:9" ht="60" x14ac:dyDescent="0.25">
      <c r="A16" s="4" t="s">
        <v>12</v>
      </c>
      <c r="B16" s="4" t="s">
        <v>11</v>
      </c>
      <c r="C16" s="4" t="s">
        <v>10</v>
      </c>
      <c r="D16" s="4" t="s">
        <v>9</v>
      </c>
      <c r="E16" s="4" t="s">
        <v>8</v>
      </c>
      <c r="F16" s="5" t="s">
        <v>7</v>
      </c>
      <c r="G16" s="5" t="s">
        <v>6</v>
      </c>
      <c r="H16" s="4" t="s">
        <v>5</v>
      </c>
      <c r="I16" s="4" t="s">
        <v>4</v>
      </c>
    </row>
    <row r="17" spans="1:9" x14ac:dyDescent="0.25">
      <c r="A17" s="3" t="s">
        <v>3</v>
      </c>
      <c r="B17" s="2">
        <v>-11.237860000000001</v>
      </c>
      <c r="C17" s="2"/>
      <c r="D17" s="2">
        <v>28.753440000000001</v>
      </c>
      <c r="E17" s="2">
        <v>32.930759999999999</v>
      </c>
      <c r="F17" s="2">
        <v>4.1849999999999996</v>
      </c>
      <c r="G17" s="2">
        <v>1.16065</v>
      </c>
      <c r="H17" s="2">
        <v>1.2742500000000001</v>
      </c>
      <c r="I17" s="2">
        <f>B17+D17+F17-G17</f>
        <v>20.539929999999998</v>
      </c>
    </row>
    <row r="19" spans="1:9" x14ac:dyDescent="0.25">
      <c r="A19" t="s">
        <v>2</v>
      </c>
    </row>
    <row r="20" spans="1:9" x14ac:dyDescent="0.25">
      <c r="A20" t="s">
        <v>1</v>
      </c>
      <c r="D20" s="1"/>
      <c r="E20" s="1"/>
      <c r="F20" s="1"/>
    </row>
    <row r="21" spans="1:9" x14ac:dyDescent="0.25">
      <c r="A21" t="s">
        <v>0</v>
      </c>
      <c r="D21" s="1"/>
      <c r="E21" s="1"/>
      <c r="F21" s="1"/>
    </row>
    <row r="22" spans="1:9" x14ac:dyDescent="0.25">
      <c r="D22" s="1"/>
      <c r="E22" s="1"/>
      <c r="F22" s="1"/>
    </row>
    <row r="23" spans="1:9" x14ac:dyDescent="0.25">
      <c r="D23" s="1"/>
      <c r="E23" s="1"/>
      <c r="F23" s="1"/>
    </row>
    <row r="24" spans="1:9" x14ac:dyDescent="0.25">
      <c r="D24" s="1"/>
      <c r="E24" s="1"/>
      <c r="F24" s="1"/>
    </row>
    <row r="25" spans="1:9" x14ac:dyDescent="0.25">
      <c r="D25" s="1"/>
      <c r="E25" s="1"/>
      <c r="F25" s="1"/>
    </row>
    <row r="26" spans="1:9" x14ac:dyDescent="0.25">
      <c r="D26" s="1"/>
      <c r="E26" s="1"/>
      <c r="F26" s="1"/>
    </row>
    <row r="27" spans="1:9" x14ac:dyDescent="0.25">
      <c r="D27" s="1"/>
      <c r="E27" s="1"/>
      <c r="F27" s="1"/>
    </row>
    <row r="28" spans="1:9" x14ac:dyDescent="0.25">
      <c r="D28" s="1"/>
      <c r="E28" s="1"/>
      <c r="F28" s="1"/>
    </row>
    <row r="33" spans="4:6" x14ac:dyDescent="0.25">
      <c r="D33" s="1"/>
      <c r="E33" s="1"/>
      <c r="F33" s="1"/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ЧР71</vt:lpstr>
      <vt:lpstr>ЧР 71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2018-04-02T11:23:50Z</dcterms:created>
  <dcterms:modified xsi:type="dcterms:W3CDTF">2018-04-02T11:24:26Z</dcterms:modified>
</cp:coreProperties>
</file>