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Кленовая5 4" sheetId="2" r:id="rId1"/>
    <sheet name="Кленовая 5 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2" l="1"/>
  <c r="K27" i="2"/>
  <c r="H28" i="2"/>
  <c r="K28" i="2"/>
  <c r="H29" i="2"/>
  <c r="K29" i="2"/>
  <c r="H30" i="2"/>
  <c r="K30" i="2"/>
  <c r="H31" i="2"/>
  <c r="K31" i="2"/>
  <c r="D32" i="2"/>
  <c r="E32" i="2"/>
  <c r="F32" i="2"/>
  <c r="G32" i="2"/>
  <c r="H32" i="2"/>
  <c r="G35" i="2"/>
  <c r="G44" i="2" s="1"/>
  <c r="H35" i="2"/>
  <c r="J35" i="2"/>
  <c r="K35" i="2"/>
  <c r="H36" i="2"/>
  <c r="H37" i="2"/>
  <c r="H38" i="2"/>
  <c r="H39" i="2"/>
  <c r="J39" i="2"/>
  <c r="K39" i="2"/>
  <c r="G40" i="2"/>
  <c r="H40" i="2"/>
  <c r="G41" i="2"/>
  <c r="H41" i="2"/>
  <c r="G42" i="2"/>
  <c r="H42" i="2"/>
  <c r="J42" i="2"/>
  <c r="K42" i="2"/>
  <c r="G43" i="2"/>
  <c r="H43" i="2"/>
  <c r="D44" i="2"/>
  <c r="E44" i="2"/>
  <c r="F44" i="2"/>
  <c r="H44" i="2"/>
  <c r="H47" i="2" s="1"/>
  <c r="I17" i="1"/>
</calcChain>
</file>

<file path=xl/sharedStrings.xml><?xml version="1.0" encoding="utf-8"?>
<sst xmlns="http://schemas.openxmlformats.org/spreadsheetml/2006/main" count="71" uniqueCount="64">
  <si>
    <t>прочее - 2.84т.р.</t>
  </si>
  <si>
    <t>аварийное обслуживание - 5.57 т.р.</t>
  </si>
  <si>
    <t>установка бетонных лотков под водосточные трубы - 11.42 т.р.</t>
  </si>
  <si>
    <t>смена кранов запорных и спускных на стояке ЦО - 0.84т.р.</t>
  </si>
  <si>
    <t xml:space="preserve">ремонт силового предохранительного шкафа - 0.06 т.р. </t>
  </si>
  <si>
    <t>демонтаж и установка манометров в подвале - 1.34 т.р.</t>
  </si>
  <si>
    <t>ремонт систем ХВС,ГВС - 9.59 т.р.</t>
  </si>
  <si>
    <t>работы по электрикe - 3.54 т.р.</t>
  </si>
  <si>
    <r>
      <t>Затраты по статье "текущий ремонт" составили 35.20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</si>
  <si>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</si>
  <si>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</si>
  <si>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</si>
  <si>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</si>
  <si>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</si>
  <si>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</si>
  <si>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</si>
  <si>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</si>
  <si>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</si>
  <si>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</si>
  <si>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5/4 по ул. Кленовая с 01.01.2017г. по 31.12.2017г.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</si>
  <si>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</si>
  <si>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</si>
  <si>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</si>
  <si>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</si>
  <si>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</si>
  <si>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 ООО "Перспектива", ООО "ГМК"</t>
  </si>
  <si>
    <t>Поступило от ЦИТ "Домашние сети" за размещение интернет оборудования 1080,00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</si>
  <si>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</si>
  <si>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</si>
  <si>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</si>
  <si>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</si>
  <si>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</si>
  <si>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</si>
  <si>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</si>
  <si>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</si>
  <si>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</si>
  <si>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</si>
  <si>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</si>
  <si>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</si>
  <si>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</si>
  <si>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</si>
  <si>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</si>
  <si>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Н/2009-81 от 01.07.2009г.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</si>
  <si>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</si>
  <si>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</si>
  <si>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</si>
  <si>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</si>
  <si>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</si>
  <si>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</si>
  <si>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</si>
  <si>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</si>
  <si>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</si>
  <si>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</si>
  <si>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</si>
  <si>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</si>
  <si>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</si>
  <si>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</si>
  <si>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</si>
  <si>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</si>
  <si>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</si>
  <si>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</si>
  <si>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</si>
  <si>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</si>
  <si>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имущества жилого дома № 5/4 по ул. Кленовая с 01.01.2017г. по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</si>
</sst>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1" applyFill="1"/>
    <xf numFmtId="0" fontId="4" fillId="0" borderId="0" xfId="1" applyFont="1" applyFill="1"/>
    <xf numFmtId="4" fontId="4" fillId="0" borderId="0" xfId="1" applyNumberFormat="1" applyFont="1" applyFill="1"/>
    <xf numFmtId="0" fontId="5" fillId="0" borderId="0" xfId="1" applyFont="1" applyFill="1"/>
    <xf numFmtId="0" fontId="6" fillId="0" borderId="0" xfId="1" applyFont="1" applyFill="1"/>
    <xf numFmtId="4" fontId="7" fillId="0" borderId="0" xfId="1" applyNumberFormat="1" applyFont="1" applyFill="1"/>
    <xf numFmtId="0" fontId="8" fillId="0" borderId="0" xfId="1" applyFont="1" applyFill="1"/>
    <xf numFmtId="0" fontId="5" fillId="0" borderId="2" xfId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wrapText="1"/>
    </xf>
    <xf numFmtId="0" fontId="3" fillId="0" borderId="0" xfId="1" applyFont="1" applyFill="1"/>
    <xf numFmtId="0" fontId="9" fillId="0" borderId="7" xfId="1" applyFont="1" applyFill="1" applyBorder="1" applyAlignment="1">
      <alignment horizontal="center" vertical="top" wrapText="1"/>
    </xf>
    <xf numFmtId="4" fontId="9" fillId="0" borderId="7" xfId="1" applyNumberFormat="1" applyFont="1" applyFill="1" applyBorder="1" applyAlignment="1">
      <alignment vertical="top" wrapText="1"/>
    </xf>
    <xf numFmtId="0" fontId="9" fillId="0" borderId="8" xfId="1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top" wrapText="1"/>
    </xf>
    <xf numFmtId="4" fontId="10" fillId="0" borderId="3" xfId="1" applyNumberFormat="1" applyFont="1" applyFill="1" applyBorder="1" applyAlignment="1">
      <alignment vertical="top" wrapText="1"/>
    </xf>
    <xf numFmtId="4" fontId="4" fillId="0" borderId="7" xfId="1" applyNumberFormat="1" applyFont="1" applyFill="1" applyBorder="1" applyAlignment="1">
      <alignment vertical="top" wrapText="1"/>
    </xf>
    <xf numFmtId="4" fontId="4" fillId="0" borderId="7" xfId="1" applyNumberFormat="1" applyFont="1" applyFill="1" applyBorder="1" applyAlignment="1">
      <alignment horizontal="right" vertical="top" wrapText="1"/>
    </xf>
    <xf numFmtId="2" fontId="3" fillId="0" borderId="0" xfId="1" applyNumberFormat="1" applyFill="1"/>
    <xf numFmtId="0" fontId="11" fillId="0" borderId="7" xfId="1" applyFont="1" applyFill="1" applyBorder="1" applyAlignment="1">
      <alignment horizontal="center" vertical="top" wrapText="1"/>
    </xf>
    <xf numFmtId="0" fontId="12" fillId="0" borderId="8" xfId="1" applyFont="1" applyFill="1" applyBorder="1" applyAlignment="1">
      <alignment horizontal="center" vertical="top" wrapText="1"/>
    </xf>
    <xf numFmtId="4" fontId="10" fillId="0" borderId="7" xfId="1" applyNumberFormat="1" applyFont="1" applyFill="1" applyBorder="1" applyAlignment="1">
      <alignment vertical="top" wrapText="1"/>
    </xf>
    <xf numFmtId="4" fontId="5" fillId="0" borderId="7" xfId="1" applyNumberFormat="1" applyFont="1" applyFill="1" applyBorder="1" applyAlignment="1">
      <alignment horizontal="right" vertical="top" wrapText="1"/>
    </xf>
    <xf numFmtId="4" fontId="3" fillId="0" borderId="0" xfId="1" applyNumberFormat="1" applyFill="1"/>
    <xf numFmtId="4" fontId="4" fillId="0" borderId="3" xfId="1" applyNumberFormat="1" applyFont="1" applyFill="1" applyBorder="1" applyAlignment="1">
      <alignment horizontal="right" vertical="top" wrapText="1"/>
    </xf>
    <xf numFmtId="0" fontId="12" fillId="0" borderId="10" xfId="1" applyFont="1" applyFill="1" applyBorder="1" applyAlignment="1">
      <alignment horizontal="center" vertical="top" wrapText="1"/>
    </xf>
    <xf numFmtId="0" fontId="12" fillId="0" borderId="7" xfId="1" applyFont="1" applyFill="1" applyBorder="1" applyAlignment="1">
      <alignment horizontal="center" vertical="top" wrapText="1"/>
    </xf>
    <xf numFmtId="0" fontId="14" fillId="0" borderId="3" xfId="1" applyFont="1" applyFill="1" applyBorder="1" applyAlignment="1">
      <alignment horizontal="center" vertical="top" wrapText="1"/>
    </xf>
    <xf numFmtId="0" fontId="12" fillId="0" borderId="3" xfId="1" applyFont="1" applyFill="1" applyBorder="1" applyAlignment="1">
      <alignment horizontal="center" vertical="top" wrapText="1"/>
    </xf>
    <xf numFmtId="0" fontId="9" fillId="0" borderId="10" xfId="1" applyFont="1" applyFill="1" applyBorder="1" applyAlignment="1">
      <alignment horizontal="center" vertical="top" wrapText="1"/>
    </xf>
    <xf numFmtId="0" fontId="17" fillId="0" borderId="0" xfId="1" applyFont="1" applyFill="1" applyBorder="1"/>
    <xf numFmtId="0" fontId="9" fillId="0" borderId="0" xfId="1" applyFont="1" applyFill="1" applyAlignment="1">
      <alignment horizontal="center"/>
    </xf>
    <xf numFmtId="0" fontId="17" fillId="0" borderId="3" xfId="1" applyFont="1" applyFill="1" applyBorder="1"/>
    <xf numFmtId="0" fontId="17" fillId="0" borderId="4" xfId="1" applyFont="1" applyFill="1" applyBorder="1"/>
    <xf numFmtId="0" fontId="9" fillId="0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17" fillId="0" borderId="0" xfId="1" applyFont="1" applyFill="1"/>
    <xf numFmtId="4" fontId="4" fillId="0" borderId="5" xfId="1" applyNumberFormat="1" applyFont="1" applyFill="1" applyBorder="1" applyAlignment="1">
      <alignment horizontal="center" vertical="top" wrapText="1"/>
    </xf>
    <xf numFmtId="0" fontId="3" fillId="0" borderId="4" xfId="1" applyFill="1" applyBorder="1" applyAlignment="1">
      <alignment horizontal="center" vertical="top" wrapText="1"/>
    </xf>
    <xf numFmtId="0" fontId="3" fillId="0" borderId="3" xfId="1" applyFill="1" applyBorder="1" applyAlignment="1">
      <alignment horizontal="center" vertical="top" wrapText="1"/>
    </xf>
    <xf numFmtId="0" fontId="5" fillId="0" borderId="9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top" wrapText="1"/>
    </xf>
    <xf numFmtId="0" fontId="16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vertical="top" wrapText="1"/>
    </xf>
    <xf numFmtId="0" fontId="9" fillId="0" borderId="12" xfId="1" applyFont="1" applyFill="1" applyBorder="1" applyAlignment="1">
      <alignment horizontal="center" vertical="top" wrapText="1"/>
    </xf>
    <xf numFmtId="0" fontId="15" fillId="0" borderId="13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C5" workbookViewId="0">
      <selection activeCell="I19" sqref="I19"/>
    </sheetView>
  </sheetViews>
  <sheetFormatPr defaultRowHeight="12.75" x14ac:dyDescent="0.2"/>
  <cols>
    <col min="1" max="1" width="3.42578125" style="7" hidden="1" customWidth="1"/>
    <col min="2" max="2" width="9.140625" style="7" hidden="1" customWidth="1"/>
    <col min="3" max="3" width="28.28515625" style="8" customWidth="1"/>
    <col min="4" max="4" width="13.140625" style="8" customWidth="1"/>
    <col min="5" max="5" width="11.85546875" style="8" customWidth="1"/>
    <col min="6" max="6" width="13.28515625" style="8" customWidth="1"/>
    <col min="7" max="7" width="11.85546875" style="8" customWidth="1"/>
    <col min="8" max="8" width="13.42578125" style="8" customWidth="1"/>
    <col min="9" max="9" width="24.85546875" style="8" customWidth="1"/>
    <col min="10" max="10" width="0" style="7" hidden="1" customWidth="1"/>
    <col min="11" max="11" width="9.5703125" style="7" hidden="1" customWidth="1"/>
    <col min="12" max="16384" width="9.140625" style="7"/>
  </cols>
  <sheetData>
    <row r="1" spans="3:9" ht="12.75" hidden="1" customHeight="1" x14ac:dyDescent="0.2">
      <c r="C1" s="42"/>
      <c r="D1" s="42"/>
      <c r="E1" s="42"/>
      <c r="F1" s="42"/>
      <c r="G1" s="42"/>
      <c r="H1" s="42"/>
      <c r="I1" s="42"/>
    </row>
    <row r="2" spans="3:9" ht="13.5" hidden="1" customHeight="1" thickBot="1" x14ac:dyDescent="0.25">
      <c r="C2" s="42"/>
      <c r="D2" s="42"/>
      <c r="E2" s="42" t="s">
        <v>62</v>
      </c>
      <c r="F2" s="42"/>
      <c r="G2" s="42"/>
      <c r="H2" s="42"/>
      <c r="I2" s="42"/>
    </row>
    <row r="3" spans="3:9" ht="13.5" hidden="1" customHeight="1" thickBot="1" x14ac:dyDescent="0.25">
      <c r="C3" s="41"/>
      <c r="D3" s="40"/>
      <c r="E3" s="39"/>
      <c r="F3" s="39"/>
      <c r="G3" s="39"/>
      <c r="H3" s="39"/>
      <c r="I3" s="38"/>
    </row>
    <row r="4" spans="3:9" ht="12.75" hidden="1" customHeight="1" x14ac:dyDescent="0.2">
      <c r="C4" s="37"/>
      <c r="D4" s="37"/>
      <c r="E4" s="36"/>
      <c r="F4" s="36"/>
      <c r="G4" s="36"/>
      <c r="H4" s="36"/>
      <c r="I4" s="36"/>
    </row>
    <row r="5" spans="3:9" ht="12.75" customHeight="1" x14ac:dyDescent="0.2">
      <c r="C5" s="37"/>
      <c r="D5" s="37"/>
      <c r="E5" s="36"/>
      <c r="F5" s="36"/>
      <c r="G5" s="36"/>
      <c r="H5" s="36"/>
      <c r="I5" s="36"/>
    </row>
    <row r="6" spans="3:9" ht="12.75" customHeight="1" x14ac:dyDescent="0.2">
      <c r="C6" s="37"/>
      <c r="D6" s="37"/>
      <c r="E6" s="36"/>
      <c r="F6" s="36"/>
      <c r="G6" s="36"/>
      <c r="H6" s="36"/>
      <c r="I6" s="36"/>
    </row>
    <row r="7" spans="3:9" ht="12.75" customHeight="1" x14ac:dyDescent="0.2">
      <c r="C7" s="37"/>
      <c r="D7" s="37"/>
      <c r="E7" s="36"/>
      <c r="F7" s="36"/>
      <c r="G7" s="36"/>
      <c r="H7" s="36"/>
      <c r="I7" s="36"/>
    </row>
    <row r="8" spans="3:9" ht="12.75" customHeight="1" x14ac:dyDescent="0.2">
      <c r="C8" s="37"/>
      <c r="D8" s="37"/>
      <c r="E8" s="36"/>
      <c r="F8" s="36"/>
      <c r="G8" s="36"/>
      <c r="H8" s="36"/>
      <c r="I8" s="36"/>
    </row>
    <row r="9" spans="3:9" ht="12.75" customHeight="1" x14ac:dyDescent="0.2">
      <c r="C9" s="37"/>
      <c r="D9" s="37"/>
      <c r="E9" s="36"/>
      <c r="F9" s="36"/>
      <c r="G9" s="36"/>
      <c r="H9" s="36"/>
      <c r="I9" s="36"/>
    </row>
    <row r="10" spans="3:9" ht="12.75" customHeight="1" x14ac:dyDescent="0.2">
      <c r="C10" s="37"/>
      <c r="D10" s="37"/>
      <c r="E10" s="36"/>
      <c r="F10" s="36"/>
      <c r="G10" s="36"/>
      <c r="H10" s="36"/>
      <c r="I10" s="36"/>
    </row>
    <row r="11" spans="3:9" ht="12.75" customHeight="1" x14ac:dyDescent="0.2">
      <c r="C11" s="37"/>
      <c r="D11" s="37"/>
      <c r="E11" s="36"/>
      <c r="F11" s="36"/>
      <c r="G11" s="36"/>
      <c r="H11" s="36"/>
      <c r="I11" s="36"/>
    </row>
    <row r="12" spans="3:9" ht="12.75" customHeight="1" x14ac:dyDescent="0.2">
      <c r="C12" s="37"/>
      <c r="D12" s="37"/>
      <c r="E12" s="36"/>
      <c r="F12" s="36"/>
      <c r="G12" s="36"/>
      <c r="H12" s="36"/>
      <c r="I12" s="36"/>
    </row>
    <row r="13" spans="3:9" ht="12.75" customHeight="1" x14ac:dyDescent="0.2">
      <c r="C13" s="37"/>
      <c r="D13" s="37"/>
      <c r="E13" s="36"/>
      <c r="F13" s="36"/>
      <c r="G13" s="36"/>
      <c r="H13" s="36"/>
      <c r="I13" s="36"/>
    </row>
    <row r="14" spans="3:9" ht="12.75" customHeight="1" x14ac:dyDescent="0.2">
      <c r="C14" s="37"/>
      <c r="D14" s="37"/>
      <c r="E14" s="36"/>
      <c r="F14" s="36"/>
      <c r="G14" s="36"/>
      <c r="H14" s="36"/>
      <c r="I14" s="36"/>
    </row>
    <row r="15" spans="3:9" ht="12.75" customHeight="1" x14ac:dyDescent="0.2">
      <c r="C15" s="37"/>
      <c r="D15" s="37"/>
      <c r="E15" s="36"/>
      <c r="F15" s="36"/>
      <c r="G15" s="36"/>
      <c r="H15" s="36"/>
      <c r="I15" s="36"/>
    </row>
    <row r="16" spans="3:9" ht="12.75" customHeight="1" x14ac:dyDescent="0.2">
      <c r="C16" s="37"/>
      <c r="D16" s="37"/>
      <c r="E16" s="36"/>
      <c r="F16" s="36"/>
      <c r="G16" s="36"/>
      <c r="H16" s="36"/>
      <c r="I16" s="36"/>
    </row>
    <row r="17" spans="3:11" ht="12.75" customHeight="1" x14ac:dyDescent="0.2">
      <c r="C17" s="37"/>
      <c r="D17" s="37"/>
      <c r="E17" s="36"/>
      <c r="F17" s="36"/>
      <c r="G17" s="36"/>
      <c r="H17" s="36"/>
      <c r="I17" s="36"/>
    </row>
    <row r="18" spans="3:11" ht="12.75" customHeight="1" x14ac:dyDescent="0.2">
      <c r="C18" s="37"/>
      <c r="D18" s="37"/>
      <c r="E18" s="36"/>
      <c r="F18" s="36"/>
      <c r="G18" s="36"/>
      <c r="H18" s="36"/>
      <c r="I18" s="36"/>
    </row>
    <row r="19" spans="3:11" ht="12.75" customHeight="1" x14ac:dyDescent="0.2">
      <c r="C19" s="37"/>
      <c r="D19" s="37"/>
      <c r="E19" s="36"/>
      <c r="F19" s="36"/>
      <c r="G19" s="36"/>
      <c r="H19" s="36"/>
      <c r="I19" s="36"/>
    </row>
    <row r="20" spans="3:11" ht="12.75" customHeight="1" x14ac:dyDescent="0.2">
      <c r="C20" s="37"/>
      <c r="D20" s="37"/>
      <c r="E20" s="36"/>
      <c r="F20" s="36"/>
      <c r="G20" s="36"/>
      <c r="H20" s="36"/>
      <c r="I20" s="36"/>
    </row>
    <row r="21" spans="3:11" ht="14.25" x14ac:dyDescent="0.2">
      <c r="C21" s="49" t="s">
        <v>61</v>
      </c>
      <c r="D21" s="49"/>
      <c r="E21" s="49"/>
      <c r="F21" s="49"/>
      <c r="G21" s="49"/>
      <c r="H21" s="49"/>
      <c r="I21" s="49"/>
    </row>
    <row r="22" spans="3:11" x14ac:dyDescent="0.2">
      <c r="C22" s="50" t="s">
        <v>60</v>
      </c>
      <c r="D22" s="50"/>
      <c r="E22" s="50"/>
      <c r="F22" s="50"/>
      <c r="G22" s="50"/>
      <c r="H22" s="50"/>
      <c r="I22" s="50"/>
    </row>
    <row r="23" spans="3:11" x14ac:dyDescent="0.2">
      <c r="C23" s="50" t="s">
        <v>63</v>
      </c>
      <c r="D23" s="50"/>
      <c r="E23" s="50"/>
      <c r="F23" s="50"/>
      <c r="G23" s="50"/>
      <c r="H23" s="50"/>
      <c r="I23" s="50"/>
    </row>
    <row r="24" spans="3:11" ht="6" customHeight="1" thickBot="1" x14ac:dyDescent="0.25">
      <c r="C24" s="54"/>
      <c r="D24" s="54"/>
      <c r="E24" s="54"/>
      <c r="F24" s="54"/>
      <c r="G24" s="54"/>
      <c r="H24" s="54"/>
      <c r="I24" s="54"/>
    </row>
    <row r="25" spans="3:11" ht="51" customHeight="1" thickBot="1" x14ac:dyDescent="0.25">
      <c r="C25" s="31" t="s">
        <v>50</v>
      </c>
      <c r="D25" s="34" t="s">
        <v>49</v>
      </c>
      <c r="E25" s="33" t="s">
        <v>48</v>
      </c>
      <c r="F25" s="33" t="s">
        <v>47</v>
      </c>
      <c r="G25" s="33" t="s">
        <v>46</v>
      </c>
      <c r="H25" s="33" t="s">
        <v>45</v>
      </c>
      <c r="I25" s="34" t="s">
        <v>59</v>
      </c>
    </row>
    <row r="26" spans="3:11" ht="13.5" customHeight="1" thickBot="1" x14ac:dyDescent="0.25">
      <c r="C26" s="52" t="s">
        <v>58</v>
      </c>
      <c r="D26" s="51"/>
      <c r="E26" s="51"/>
      <c r="F26" s="51"/>
      <c r="G26" s="51"/>
      <c r="H26" s="51"/>
      <c r="I26" s="53"/>
    </row>
    <row r="27" spans="3:11" ht="13.5" customHeight="1" thickBot="1" x14ac:dyDescent="0.25">
      <c r="C27" s="19" t="s">
        <v>57</v>
      </c>
      <c r="D27" s="23">
        <v>389829.65999999992</v>
      </c>
      <c r="E27" s="27">
        <v>1304435.29</v>
      </c>
      <c r="F27" s="27">
        <v>1303829.96</v>
      </c>
      <c r="G27" s="27">
        <v>1181037.43</v>
      </c>
      <c r="H27" s="27">
        <f>+D27+E27-F27</f>
        <v>390434.99</v>
      </c>
      <c r="I27" s="55" t="s">
        <v>56</v>
      </c>
      <c r="K27" s="24">
        <f>234239.84+155589.82</f>
        <v>389829.66000000003</v>
      </c>
    </row>
    <row r="28" spans="3:11" ht="13.5" customHeight="1" thickBot="1" x14ac:dyDescent="0.25">
      <c r="C28" s="19" t="s">
        <v>55</v>
      </c>
      <c r="D28" s="23">
        <v>220410.61</v>
      </c>
      <c r="E28" s="22">
        <v>392682.01</v>
      </c>
      <c r="F28" s="22">
        <v>393494.03</v>
      </c>
      <c r="G28" s="27">
        <v>321594.64</v>
      </c>
      <c r="H28" s="27">
        <f>+D28+E28-F28</f>
        <v>219598.58999999997</v>
      </c>
      <c r="I28" s="56"/>
      <c r="K28" s="24">
        <f>94173.45-666.29+126903.45</f>
        <v>220410.61</v>
      </c>
    </row>
    <row r="29" spans="3:11" ht="13.5" customHeight="1" thickBot="1" x14ac:dyDescent="0.25">
      <c r="C29" s="19" t="s">
        <v>54</v>
      </c>
      <c r="D29" s="23">
        <v>68224.259999999922</v>
      </c>
      <c r="E29" s="22">
        <v>261049.09</v>
      </c>
      <c r="F29" s="22">
        <v>245126.15</v>
      </c>
      <c r="G29" s="27">
        <v>219019.16</v>
      </c>
      <c r="H29" s="27">
        <f>+D29+E29-F29</f>
        <v>84147.199999999924</v>
      </c>
      <c r="I29" s="56"/>
      <c r="K29" s="7">
        <f>16685.97+49650.45+1887.84</f>
        <v>68224.259999999995</v>
      </c>
    </row>
    <row r="30" spans="3:11" ht="13.5" customHeight="1" thickBot="1" x14ac:dyDescent="0.25">
      <c r="C30" s="19" t="s">
        <v>53</v>
      </c>
      <c r="D30" s="23">
        <v>52651.239999999991</v>
      </c>
      <c r="E30" s="22">
        <v>164033.82999999999</v>
      </c>
      <c r="F30" s="22">
        <v>154687.76</v>
      </c>
      <c r="G30" s="27">
        <v>141850.35999999999</v>
      </c>
      <c r="H30" s="27">
        <f>+D30+E30-F30</f>
        <v>61997.309999999969</v>
      </c>
      <c r="I30" s="56"/>
      <c r="K30" s="7">
        <f>6060.91+19257.94+14186.85+13237.53-91.99</f>
        <v>52651.24</v>
      </c>
    </row>
    <row r="31" spans="3:11" ht="13.5" customHeight="1" thickBot="1" x14ac:dyDescent="0.25">
      <c r="C31" s="19" t="s">
        <v>52</v>
      </c>
      <c r="D31" s="23">
        <v>1412.73</v>
      </c>
      <c r="E31" s="22">
        <v>26775.8</v>
      </c>
      <c r="F31" s="22">
        <v>24691.02</v>
      </c>
      <c r="G31" s="27"/>
      <c r="H31" s="27">
        <f>+D31+E31-F31</f>
        <v>3497.5099999999984</v>
      </c>
      <c r="I31" s="57"/>
      <c r="K31" s="7">
        <f>31.19+781.97-67.61+152.41+497.94-0.01+16.84</f>
        <v>1412.73</v>
      </c>
    </row>
    <row r="32" spans="3:11" ht="13.5" customHeight="1" thickBot="1" x14ac:dyDescent="0.25">
      <c r="C32" s="19" t="s">
        <v>29</v>
      </c>
      <c r="D32" s="18">
        <f>SUM(D27:D31)</f>
        <v>732528.49999999977</v>
      </c>
      <c r="E32" s="18">
        <f>SUM(E27:E31)</f>
        <v>2148976.02</v>
      </c>
      <c r="F32" s="18">
        <f>SUM(F27:F31)</f>
        <v>2121828.92</v>
      </c>
      <c r="G32" s="18">
        <f>SUM(G27:G31)</f>
        <v>1863501.5899999999</v>
      </c>
      <c r="H32" s="18">
        <f>SUM(H27:H31)</f>
        <v>759675.59999999986</v>
      </c>
      <c r="I32" s="35"/>
    </row>
    <row r="33" spans="3:11" ht="13.5" customHeight="1" thickBot="1" x14ac:dyDescent="0.25">
      <c r="C33" s="51" t="s">
        <v>51</v>
      </c>
      <c r="D33" s="51"/>
      <c r="E33" s="51"/>
      <c r="F33" s="51"/>
      <c r="G33" s="51"/>
      <c r="H33" s="51"/>
      <c r="I33" s="51"/>
    </row>
    <row r="34" spans="3:11" ht="52.5" customHeight="1" thickBot="1" x14ac:dyDescent="0.25">
      <c r="C34" s="26" t="s">
        <v>50</v>
      </c>
      <c r="D34" s="34" t="s">
        <v>49</v>
      </c>
      <c r="E34" s="33" t="s">
        <v>48</v>
      </c>
      <c r="F34" s="33" t="s">
        <v>47</v>
      </c>
      <c r="G34" s="33" t="s">
        <v>46</v>
      </c>
      <c r="H34" s="33" t="s">
        <v>45</v>
      </c>
      <c r="I34" s="32" t="s">
        <v>44</v>
      </c>
    </row>
    <row r="35" spans="3:11" ht="24.75" customHeight="1" thickBot="1" x14ac:dyDescent="0.25">
      <c r="C35" s="31" t="s">
        <v>43</v>
      </c>
      <c r="D35" s="30">
        <v>233889.49000000011</v>
      </c>
      <c r="E35" s="21">
        <v>868093.56</v>
      </c>
      <c r="F35" s="21">
        <v>866915.76</v>
      </c>
      <c r="G35" s="21">
        <f>+E35</f>
        <v>868093.56</v>
      </c>
      <c r="H35" s="21">
        <f t="shared" ref="H35:H43" si="0">+D35+E35-F35</f>
        <v>235067.29000000027</v>
      </c>
      <c r="I35" s="46" t="s">
        <v>42</v>
      </c>
      <c r="J35" s="29">
        <f>170793.09-D35</f>
        <v>-63096.400000000111</v>
      </c>
      <c r="K35" s="29">
        <f>233889.49-H35</f>
        <v>-1177.8000000002794</v>
      </c>
    </row>
    <row r="36" spans="3:11" ht="14.25" customHeight="1" thickBot="1" x14ac:dyDescent="0.25">
      <c r="C36" s="19" t="s">
        <v>41</v>
      </c>
      <c r="D36" s="23">
        <v>49645.16</v>
      </c>
      <c r="E36" s="27">
        <v>179492.94</v>
      </c>
      <c r="F36" s="27">
        <v>179540.79</v>
      </c>
      <c r="G36" s="21">
        <v>35196.19</v>
      </c>
      <c r="H36" s="21">
        <f t="shared" si="0"/>
        <v>49597.31</v>
      </c>
      <c r="I36" s="47"/>
    </row>
    <row r="37" spans="3:11" ht="13.5" hidden="1" customHeight="1" thickBot="1" x14ac:dyDescent="0.25">
      <c r="C37" s="26" t="s">
        <v>40</v>
      </c>
      <c r="D37" s="28">
        <v>0</v>
      </c>
      <c r="E37" s="27"/>
      <c r="F37" s="27"/>
      <c r="G37" s="21"/>
      <c r="H37" s="21">
        <f t="shared" si="0"/>
        <v>0</v>
      </c>
      <c r="I37" s="17"/>
    </row>
    <row r="38" spans="3:11" ht="12.75" hidden="1" customHeight="1" thickBot="1" x14ac:dyDescent="0.25">
      <c r="C38" s="19" t="s">
        <v>39</v>
      </c>
      <c r="D38" s="23">
        <v>0</v>
      </c>
      <c r="E38" s="27"/>
      <c r="F38" s="27"/>
      <c r="G38" s="21"/>
      <c r="H38" s="21">
        <f t="shared" si="0"/>
        <v>0</v>
      </c>
      <c r="I38" s="25" t="s">
        <v>38</v>
      </c>
    </row>
    <row r="39" spans="3:11" ht="27" customHeight="1" thickBot="1" x14ac:dyDescent="0.25">
      <c r="C39" s="19" t="s">
        <v>37</v>
      </c>
      <c r="D39" s="23">
        <v>52472.739999999991</v>
      </c>
      <c r="E39" s="27">
        <v>195266.94</v>
      </c>
      <c r="F39" s="27">
        <v>195095.77</v>
      </c>
      <c r="G39" s="21">
        <v>162398.76999999999</v>
      </c>
      <c r="H39" s="21">
        <f t="shared" si="0"/>
        <v>52643.91</v>
      </c>
      <c r="I39" s="20" t="s">
        <v>36</v>
      </c>
      <c r="J39" s="7">
        <f>19121.48+19092.39</f>
        <v>38213.869999999995</v>
      </c>
      <c r="K39" s="7">
        <f>13837.97+22184.61+16450.16</f>
        <v>52472.740000000005</v>
      </c>
    </row>
    <row r="40" spans="3:11" ht="32.25" customHeight="1" thickBot="1" x14ac:dyDescent="0.25">
      <c r="C40" s="19" t="s">
        <v>35</v>
      </c>
      <c r="D40" s="23">
        <v>1776.3899999999994</v>
      </c>
      <c r="E40" s="22">
        <v>6527.28</v>
      </c>
      <c r="F40" s="22">
        <v>6655.84</v>
      </c>
      <c r="G40" s="21">
        <f>+E40</f>
        <v>6527.28</v>
      </c>
      <c r="H40" s="21">
        <f t="shared" si="0"/>
        <v>1647.8299999999981</v>
      </c>
      <c r="I40" s="20" t="s">
        <v>34</v>
      </c>
    </row>
    <row r="41" spans="3:11" ht="13.5" customHeight="1" thickBot="1" x14ac:dyDescent="0.25">
      <c r="C41" s="26" t="s">
        <v>33</v>
      </c>
      <c r="D41" s="23">
        <v>34129.030000000013</v>
      </c>
      <c r="E41" s="22">
        <v>104040.21</v>
      </c>
      <c r="F41" s="22">
        <v>103272.26</v>
      </c>
      <c r="G41" s="21">
        <f>+E41</f>
        <v>104040.21</v>
      </c>
      <c r="H41" s="21">
        <f t="shared" si="0"/>
        <v>34896.980000000025</v>
      </c>
      <c r="I41" s="25"/>
    </row>
    <row r="42" spans="3:11" ht="13.5" customHeight="1" thickBot="1" x14ac:dyDescent="0.25">
      <c r="C42" s="26" t="s">
        <v>32</v>
      </c>
      <c r="D42" s="23">
        <v>23828.909999999996</v>
      </c>
      <c r="E42" s="22">
        <v>32372.68</v>
      </c>
      <c r="F42" s="22">
        <v>34782.239999999998</v>
      </c>
      <c r="G42" s="21">
        <f>+E42</f>
        <v>32372.68</v>
      </c>
      <c r="H42" s="21">
        <f t="shared" si="0"/>
        <v>21419.35</v>
      </c>
      <c r="I42" s="25"/>
      <c r="J42" s="24">
        <f>1852.95+917.55</f>
        <v>2770.5</v>
      </c>
      <c r="K42" s="7">
        <f>15928.8+7900.11</f>
        <v>23828.91</v>
      </c>
    </row>
    <row r="43" spans="3:11" ht="13.5" customHeight="1" thickBot="1" x14ac:dyDescent="0.25">
      <c r="C43" s="19" t="s">
        <v>31</v>
      </c>
      <c r="D43" s="23">
        <v>7101.0300000000025</v>
      </c>
      <c r="E43" s="22">
        <v>26107.8</v>
      </c>
      <c r="F43" s="22">
        <v>26261.88</v>
      </c>
      <c r="G43" s="21">
        <f>+E43</f>
        <v>26107.8</v>
      </c>
      <c r="H43" s="21">
        <f t="shared" si="0"/>
        <v>6946.9500000000007</v>
      </c>
      <c r="I43" s="20" t="s">
        <v>30</v>
      </c>
    </row>
    <row r="44" spans="3:11" s="16" customFormat="1" ht="13.5" customHeight="1" thickBot="1" x14ac:dyDescent="0.25">
      <c r="C44" s="19" t="s">
        <v>29</v>
      </c>
      <c r="D44" s="18">
        <f>SUM(D35:D43)</f>
        <v>402842.75000000017</v>
      </c>
      <c r="E44" s="18">
        <f>SUM(E35:E43)</f>
        <v>1411901.41</v>
      </c>
      <c r="F44" s="18">
        <f>SUM(F35:F43)</f>
        <v>1412524.54</v>
      </c>
      <c r="G44" s="18">
        <f>SUM(G35:G43)</f>
        <v>1234736.49</v>
      </c>
      <c r="H44" s="18">
        <f>SUM(H35:H43)</f>
        <v>402219.62000000029</v>
      </c>
      <c r="I44" s="17"/>
    </row>
    <row r="45" spans="3:11" ht="13.5" customHeight="1" thickBot="1" x14ac:dyDescent="0.25">
      <c r="C45" s="48" t="s">
        <v>28</v>
      </c>
      <c r="D45" s="48"/>
      <c r="E45" s="48"/>
      <c r="F45" s="48"/>
      <c r="G45" s="48"/>
      <c r="H45" s="48"/>
      <c r="I45" s="48"/>
    </row>
    <row r="46" spans="3:11" ht="28.5" customHeight="1" thickBot="1" x14ac:dyDescent="0.25">
      <c r="C46" s="15" t="s">
        <v>27</v>
      </c>
      <c r="D46" s="43" t="s">
        <v>26</v>
      </c>
      <c r="E46" s="44"/>
      <c r="F46" s="44"/>
      <c r="G46" s="44"/>
      <c r="H46" s="45"/>
      <c r="I46" s="14" t="s">
        <v>25</v>
      </c>
    </row>
    <row r="47" spans="3:11" ht="21" customHeight="1" x14ac:dyDescent="0.3">
      <c r="C47" s="13" t="s">
        <v>24</v>
      </c>
      <c r="D47" s="13"/>
      <c r="E47" s="13"/>
      <c r="F47" s="13"/>
      <c r="G47" s="13"/>
      <c r="H47" s="12">
        <f>+H32+H44</f>
        <v>1161895.2200000002</v>
      </c>
    </row>
    <row r="48" spans="3:11" ht="15" hidden="1" x14ac:dyDescent="0.25">
      <c r="C48" s="11" t="s">
        <v>23</v>
      </c>
      <c r="D48" s="11"/>
    </row>
    <row r="49" spans="3:8" ht="12.75" customHeight="1" x14ac:dyDescent="0.2">
      <c r="C49" s="10" t="s">
        <v>22</v>
      </c>
    </row>
    <row r="50" spans="3:8" ht="12.75" customHeight="1" x14ac:dyDescent="0.2"/>
    <row r="51" spans="3:8" x14ac:dyDescent="0.2">
      <c r="D51" s="9"/>
      <c r="E51" s="9"/>
      <c r="F51" s="9"/>
    </row>
    <row r="53" spans="3:8" x14ac:dyDescent="0.2">
      <c r="H53" s="9"/>
    </row>
  </sheetData>
  <mergeCells count="10">
    <mergeCell ref="D46:H46"/>
    <mergeCell ref="I35:I36"/>
    <mergeCell ref="C45:I45"/>
    <mergeCell ref="C21:I21"/>
    <mergeCell ref="C22:I22"/>
    <mergeCell ref="C33:I33"/>
    <mergeCell ref="C26:I26"/>
    <mergeCell ref="C24:I24"/>
    <mergeCell ref="C23:I23"/>
    <mergeCell ref="I27:I31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7"/>
  <sheetViews>
    <sheetView topLeftCell="A13" zoomScaleNormal="100" zoomScaleSheetLayoutView="120" workbookViewId="0">
      <selection activeCell="B17" sqref="B17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4.28515625" customWidth="1"/>
  </cols>
  <sheetData>
    <row r="13" spans="1:9" x14ac:dyDescent="0.25">
      <c r="A13" s="58" t="s">
        <v>21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A14" s="58" t="s">
        <v>20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58" t="s">
        <v>19</v>
      </c>
      <c r="B15" s="58"/>
      <c r="C15" s="58"/>
      <c r="D15" s="58"/>
      <c r="E15" s="58"/>
      <c r="F15" s="58"/>
      <c r="G15" s="58"/>
      <c r="H15" s="58"/>
      <c r="I15" s="58"/>
    </row>
    <row r="16" spans="1:9" ht="60" x14ac:dyDescent="0.25">
      <c r="A16" s="5" t="s">
        <v>18</v>
      </c>
      <c r="B16" s="5" t="s">
        <v>17</v>
      </c>
      <c r="C16" s="5" t="s">
        <v>16</v>
      </c>
      <c r="D16" s="5" t="s">
        <v>15</v>
      </c>
      <c r="E16" s="5" t="s">
        <v>14</v>
      </c>
      <c r="F16" s="6" t="s">
        <v>13</v>
      </c>
      <c r="G16" s="6" t="s">
        <v>12</v>
      </c>
      <c r="H16" s="5" t="s">
        <v>11</v>
      </c>
      <c r="I16" s="5" t="s">
        <v>10</v>
      </c>
    </row>
    <row r="17" spans="1:9" x14ac:dyDescent="0.25">
      <c r="A17" s="4" t="s">
        <v>9</v>
      </c>
      <c r="B17" s="3">
        <v>23.059470000000005</v>
      </c>
      <c r="C17" s="3"/>
      <c r="D17" s="3">
        <v>179.49294</v>
      </c>
      <c r="E17" s="3">
        <v>179.54078999999999</v>
      </c>
      <c r="F17" s="3">
        <v>5.8650000000000002</v>
      </c>
      <c r="G17" s="3">
        <v>35.196190000000001</v>
      </c>
      <c r="H17" s="2">
        <v>49.59731</v>
      </c>
      <c r="I17" s="2">
        <f>B17+D17+F17-G17</f>
        <v>173.22122000000002</v>
      </c>
    </row>
    <row r="19" spans="1:9" x14ac:dyDescent="0.25">
      <c r="A19" t="s">
        <v>8</v>
      </c>
    </row>
    <row r="20" spans="1:9" x14ac:dyDescent="0.25">
      <c r="A20" s="1" t="s">
        <v>7</v>
      </c>
      <c r="B20" s="1"/>
      <c r="C20" s="1"/>
      <c r="D20" s="1"/>
    </row>
    <row r="21" spans="1:9" x14ac:dyDescent="0.25">
      <c r="A21" s="1" t="s">
        <v>6</v>
      </c>
      <c r="B21" s="1"/>
      <c r="C21" s="1"/>
      <c r="D21" s="1"/>
    </row>
    <row r="22" spans="1:9" x14ac:dyDescent="0.25">
      <c r="A22" s="1" t="s">
        <v>5</v>
      </c>
      <c r="B22" s="1"/>
      <c r="C22" s="1"/>
      <c r="D22" s="1"/>
    </row>
    <row r="23" spans="1:9" x14ac:dyDescent="0.25">
      <c r="A23" s="1" t="s">
        <v>4</v>
      </c>
      <c r="B23" s="1"/>
      <c r="C23" s="1"/>
      <c r="D23" s="1"/>
    </row>
    <row r="24" spans="1:9" x14ac:dyDescent="0.25">
      <c r="A24" s="1" t="s">
        <v>3</v>
      </c>
      <c r="B24" s="1"/>
      <c r="C24" s="1"/>
      <c r="D24" s="1"/>
    </row>
    <row r="25" spans="1:9" x14ac:dyDescent="0.25">
      <c r="A25" s="1" t="s">
        <v>2</v>
      </c>
      <c r="B25" s="1"/>
      <c r="C25" s="1"/>
      <c r="D25" s="1"/>
    </row>
    <row r="26" spans="1:9" x14ac:dyDescent="0.25">
      <c r="A26" s="1" t="s">
        <v>1</v>
      </c>
      <c r="B26" s="1"/>
      <c r="C26" s="1"/>
      <c r="D26" s="1"/>
    </row>
    <row r="27" spans="1:9" x14ac:dyDescent="0.25">
      <c r="A27" s="1" t="s">
        <v>0</v>
      </c>
      <c r="B27" s="1"/>
      <c r="C27" s="1"/>
      <c r="D27" s="1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Кленовая5 4</vt:lpstr>
      <vt:lpstr>Кленовая 5 4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2018-04-02T07:34:19Z</dcterms:created>
  <dcterms:modified xsi:type="dcterms:W3CDTF">2018-04-03T09:32:12Z</dcterms:modified>
</cp:coreProperties>
</file>