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Молодежная2" sheetId="2" r:id="rId1"/>
    <sheet name="Молодежная 2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2" l="1"/>
  <c r="K27" i="2"/>
  <c r="H28" i="2"/>
  <c r="K28" i="2"/>
  <c r="H29" i="2"/>
  <c r="K29" i="2"/>
  <c r="H30" i="2"/>
  <c r="K30" i="2"/>
  <c r="H31" i="2"/>
  <c r="K31" i="2"/>
  <c r="D32" i="2"/>
  <c r="E32" i="2"/>
  <c r="F32" i="2"/>
  <c r="G32" i="2"/>
  <c r="H32" i="2"/>
  <c r="D35" i="2"/>
  <c r="J35" i="2" s="1"/>
  <c r="G35" i="2"/>
  <c r="H35" i="2"/>
  <c r="H45" i="2" s="1"/>
  <c r="H48" i="2" s="1"/>
  <c r="K35" i="2"/>
  <c r="H36" i="2"/>
  <c r="H37" i="2"/>
  <c r="H38" i="2"/>
  <c r="H39" i="2"/>
  <c r="J39" i="2"/>
  <c r="K39" i="2"/>
  <c r="G40" i="2"/>
  <c r="H40" i="2"/>
  <c r="G41" i="2"/>
  <c r="H41" i="2"/>
  <c r="G42" i="2"/>
  <c r="H42" i="2"/>
  <c r="J42" i="2"/>
  <c r="K42" i="2"/>
  <c r="G43" i="2"/>
  <c r="H43" i="2"/>
  <c r="G44" i="2"/>
  <c r="H44" i="2"/>
  <c r="E45" i="2"/>
  <c r="F45" i="2"/>
  <c r="G45" i="2"/>
  <c r="I17" i="1"/>
  <c r="D45" i="2" l="1"/>
</calcChain>
</file>

<file path=xl/sharedStrings.xml><?xml version="1.0" encoding="utf-8"?>
<sst xmlns="http://schemas.openxmlformats.org/spreadsheetml/2006/main" count="73" uniqueCount="66">
  <si>
    <t>аварий ное обслуживание - 2.26 т.р.</t>
  </si>
  <si>
    <t>замена КТПР в ТП - 4.36 т.р.</t>
  </si>
  <si>
    <t>ремонт и восстановление герметизации стеновых панелей - 35.25 т.р.</t>
  </si>
  <si>
    <t>ГВС промывка - 2.33 т.р.</t>
  </si>
  <si>
    <t>прочее - 0.82  т.р.</t>
  </si>
  <si>
    <t>ремонт систкм ХВС, ГВС - 1.39 т.р.</t>
  </si>
  <si>
    <t>смена кранов водоразборных - 0.16 т.р.</t>
  </si>
  <si>
    <t>ремонт силового предохранительного шкафа - 0.06 т.р.</t>
  </si>
  <si>
    <t>изготовление и установка  скамейки - 1.11 т.р.</t>
  </si>
  <si>
    <t>Затраты по статье "текущий ремонт" составили 47.74 тыс.рублей, в том числе:</t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</si>
  <si>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</si>
  <si>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</si>
  <si>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</si>
  <si>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</si>
  <si>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</si>
  <si>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</si>
  <si>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</si>
  <si>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</si>
  <si>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</si>
  <si>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</si>
  <si>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№2  по ул. Молодежная с 01.01.2017г. по 31.12.2017г.</t>
  </si>
  <si>
    <t>по выполнению плана текущего ремонта жилого дома</t>
  </si>
  <si>
    <t>ОТЧЕТ</t>
  </si>
  <si>
    <t>Примечание: подробный отчет о выполненных работах по текущему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</si>
  <si>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</si>
  <si>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01.01.2018г.</t>
  </si>
  <si>
    <t>ЦИТ "Домашние сети",  ООО "Перспектива", ООО "ГМК"</t>
  </si>
  <si>
    <t>Поступило от ЦИТ "Домашние сети" за размещение интернет оборудования 1080,00 руб., от ООО "Перспектива" 600,00 руб., от ООО "ГМК" 4185,00 руб.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</si>
  <si>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</si>
  <si>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</si>
  <si>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</si>
  <si>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</si>
  <si>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</si>
  <si>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электр под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</si>
  <si>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</si>
  <si>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</si>
  <si>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</si>
  <si>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</si>
  <si>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</si>
  <si>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</si>
  <si>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</si>
  <si>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</si>
  <si>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</si>
  <si>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</si>
  <si>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Н/2011-101 от 01.07.2011г.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</si>
  <si>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</si>
  <si>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</si>
  <si>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</si>
  <si>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</si>
  <si>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</si>
  <si>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</si>
  <si>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</si>
  <si>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</si>
  <si>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</si>
  <si>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</si>
  <si>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</si>
  <si>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</si>
  <si>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</si>
  <si>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</si>
  <si>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</si>
  <si>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</si>
  <si>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</si>
  <si>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</si>
  <si>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</si>
  <si>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</si>
  <si>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имущества жилого дома № 2  по ул. Молодежная с 01.01.2017г. по 31.12.2017г.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</si>
</sst>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0" fillId="0" borderId="0" xfId="0" applyBorder="1"/>
    <xf numFmtId="0" fontId="0" fillId="2" borderId="0" xfId="0" applyFill="1"/>
    <xf numFmtId="2" fontId="1" fillId="0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1" applyFill="1"/>
    <xf numFmtId="0" fontId="3" fillId="0" borderId="0" xfId="1" applyFont="1" applyFill="1"/>
    <xf numFmtId="4" fontId="3" fillId="0" borderId="0" xfId="1" applyNumberFormat="1" applyFont="1" applyFill="1"/>
    <xf numFmtId="4" fontId="4" fillId="0" borderId="0" xfId="1" applyNumberFormat="1" applyFont="1" applyFill="1"/>
    <xf numFmtId="0" fontId="4" fillId="0" borderId="0" xfId="1" applyFont="1" applyFill="1"/>
    <xf numFmtId="0" fontId="5" fillId="0" borderId="0" xfId="1" applyFont="1" applyFill="1"/>
    <xf numFmtId="4" fontId="6" fillId="0" borderId="0" xfId="1" applyNumberFormat="1" applyFont="1" applyFill="1"/>
    <xf numFmtId="0" fontId="7" fillId="0" borderId="0" xfId="1" applyFont="1" applyFill="1"/>
    <xf numFmtId="0" fontId="5" fillId="0" borderId="2" xfId="1" applyFont="1" applyFill="1" applyBorder="1" applyAlignment="1">
      <alignment horizontal="center" vertical="top" wrapText="1"/>
    </xf>
    <xf numFmtId="0" fontId="8" fillId="0" borderId="5" xfId="1" applyFont="1" applyFill="1" applyBorder="1" applyAlignment="1">
      <alignment horizontal="center" wrapText="1"/>
    </xf>
    <xf numFmtId="0" fontId="2" fillId="0" borderId="0" xfId="1" applyFont="1" applyFill="1"/>
    <xf numFmtId="0" fontId="8" fillId="0" borderId="7" xfId="1" applyFont="1" applyFill="1" applyBorder="1" applyAlignment="1">
      <alignment horizontal="center" vertical="top" wrapText="1"/>
    </xf>
    <xf numFmtId="4" fontId="8" fillId="0" borderId="7" xfId="1" applyNumberFormat="1" applyFont="1" applyFill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3" fillId="0" borderId="7" xfId="1" applyFont="1" applyFill="1" applyBorder="1" applyAlignment="1">
      <alignment horizontal="center" vertical="top" wrapText="1"/>
    </xf>
    <xf numFmtId="4" fontId="9" fillId="0" borderId="3" xfId="1" applyNumberFormat="1" applyFont="1" applyFill="1" applyBorder="1" applyAlignment="1">
      <alignment vertical="top" wrapText="1"/>
    </xf>
    <xf numFmtId="4" fontId="3" fillId="0" borderId="7" xfId="1" applyNumberFormat="1" applyFont="1" applyFill="1" applyBorder="1" applyAlignment="1">
      <alignment vertical="top" wrapText="1"/>
    </xf>
    <xf numFmtId="2" fontId="3" fillId="0" borderId="7" xfId="1" applyNumberFormat="1" applyFont="1" applyFill="1" applyBorder="1" applyAlignment="1">
      <alignment horizontal="right" vertical="top" wrapText="1"/>
    </xf>
    <xf numFmtId="0" fontId="10" fillId="0" borderId="7" xfId="1" applyFont="1" applyFill="1" applyBorder="1" applyAlignment="1">
      <alignment horizontal="center" vertical="top" wrapText="1"/>
    </xf>
    <xf numFmtId="4" fontId="3" fillId="0" borderId="7" xfId="1" applyNumberFormat="1" applyFont="1" applyFill="1" applyBorder="1" applyAlignment="1">
      <alignment horizontal="right" vertical="top" wrapText="1"/>
    </xf>
    <xf numFmtId="0" fontId="11" fillId="0" borderId="8" xfId="1" applyFont="1" applyFill="1" applyBorder="1" applyAlignment="1">
      <alignment horizontal="center" vertical="top" wrapText="1"/>
    </xf>
    <xf numFmtId="4" fontId="9" fillId="0" borderId="7" xfId="1" applyNumberFormat="1" applyFont="1" applyFill="1" applyBorder="1" applyAlignment="1">
      <alignment vertical="top" wrapText="1"/>
    </xf>
    <xf numFmtId="4" fontId="5" fillId="0" borderId="7" xfId="1" applyNumberFormat="1" applyFont="1" applyFill="1" applyBorder="1" applyAlignment="1">
      <alignment horizontal="right" vertical="top" wrapText="1"/>
    </xf>
    <xf numFmtId="4" fontId="2" fillId="0" borderId="0" xfId="1" applyNumberFormat="1" applyFill="1"/>
    <xf numFmtId="4" fontId="3" fillId="0" borderId="3" xfId="1" applyNumberFormat="1" applyFont="1" applyFill="1" applyBorder="1" applyAlignment="1">
      <alignment horizontal="right" vertical="top" wrapText="1"/>
    </xf>
    <xf numFmtId="0" fontId="11" fillId="0" borderId="10" xfId="1" applyFont="1" applyFill="1" applyBorder="1" applyAlignment="1">
      <alignment horizontal="center" vertical="top" wrapText="1"/>
    </xf>
    <xf numFmtId="0" fontId="11" fillId="0" borderId="7" xfId="1" applyFont="1" applyFill="1" applyBorder="1" applyAlignment="1">
      <alignment horizontal="center" vertical="top" wrapText="1"/>
    </xf>
    <xf numFmtId="0" fontId="13" fillId="0" borderId="3" xfId="1" applyFont="1" applyFill="1" applyBorder="1" applyAlignment="1">
      <alignment horizontal="center" vertical="top" wrapText="1"/>
    </xf>
    <xf numFmtId="0" fontId="11" fillId="0" borderId="3" xfId="1" applyFont="1" applyFill="1" applyBorder="1" applyAlignment="1">
      <alignment horizontal="center" vertical="top" wrapText="1"/>
    </xf>
    <xf numFmtId="0" fontId="14" fillId="0" borderId="8" xfId="1" applyFont="1" applyFill="1" applyBorder="1" applyAlignment="1">
      <alignment horizontal="center" vertical="top" wrapText="1"/>
    </xf>
    <xf numFmtId="2" fontId="2" fillId="0" borderId="0" xfId="1" applyNumberFormat="1" applyFill="1"/>
    <xf numFmtId="0" fontId="17" fillId="0" borderId="0" xfId="1" applyFont="1" applyFill="1" applyBorder="1"/>
    <xf numFmtId="0" fontId="8" fillId="0" borderId="0" xfId="1" applyFont="1" applyFill="1" applyAlignment="1">
      <alignment horizontal="center"/>
    </xf>
    <xf numFmtId="0" fontId="17" fillId="0" borderId="3" xfId="1" applyFont="1" applyFill="1" applyBorder="1"/>
    <xf numFmtId="0" fontId="17" fillId="0" borderId="4" xfId="1" applyFont="1" applyFill="1" applyBorder="1"/>
    <xf numFmtId="0" fontId="8" fillId="0" borderId="4" xfId="1" applyFont="1" applyFill="1" applyBorder="1" applyAlignment="1">
      <alignment horizontal="center"/>
    </xf>
    <xf numFmtId="0" fontId="8" fillId="0" borderId="5" xfId="1" applyFont="1" applyFill="1" applyBorder="1" applyAlignment="1">
      <alignment horizontal="center"/>
    </xf>
    <xf numFmtId="0" fontId="17" fillId="0" borderId="0" xfId="1" applyFont="1" applyFill="1"/>
    <xf numFmtId="4" fontId="3" fillId="0" borderId="5" xfId="1" applyNumberFormat="1" applyFont="1" applyFill="1" applyBorder="1" applyAlignment="1">
      <alignment horizontal="center" vertical="top" wrapText="1"/>
    </xf>
    <xf numFmtId="0" fontId="2" fillId="0" borderId="4" xfId="1" applyFill="1" applyBorder="1" applyAlignment="1">
      <alignment horizontal="center" vertical="top" wrapText="1"/>
    </xf>
    <xf numFmtId="0" fontId="2" fillId="0" borderId="3" xfId="1" applyFill="1" applyBorder="1" applyAlignment="1">
      <alignment horizontal="center" vertical="top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top" wrapText="1"/>
    </xf>
    <xf numFmtId="0" fontId="8" fillId="0" borderId="4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6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15" fillId="0" borderId="13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topLeftCell="C7" workbookViewId="0">
      <selection activeCell="I17" sqref="I17"/>
    </sheetView>
  </sheetViews>
  <sheetFormatPr defaultRowHeight="12.75" x14ac:dyDescent="0.2"/>
  <cols>
    <col min="1" max="1" width="3.42578125" style="8" hidden="1" customWidth="1"/>
    <col min="2" max="2" width="9.140625" style="8" hidden="1" customWidth="1"/>
    <col min="3" max="3" width="29.28515625" style="9" customWidth="1"/>
    <col min="4" max="4" width="13" style="9" customWidth="1"/>
    <col min="5" max="5" width="11.85546875" style="9" customWidth="1"/>
    <col min="6" max="6" width="13.28515625" style="9" customWidth="1"/>
    <col min="7" max="7" width="11.85546875" style="9" customWidth="1"/>
    <col min="8" max="8" width="13.28515625" style="9" customWidth="1"/>
    <col min="9" max="9" width="25.42578125" style="9" customWidth="1"/>
    <col min="10" max="10" width="10.140625" style="8" hidden="1" customWidth="1"/>
    <col min="11" max="11" width="9.5703125" style="8" hidden="1" customWidth="1"/>
    <col min="12" max="16384" width="9.140625" style="8"/>
  </cols>
  <sheetData>
    <row r="1" spans="3:9" ht="12.75" hidden="1" customHeight="1" x14ac:dyDescent="0.2">
      <c r="C1" s="45"/>
      <c r="D1" s="45"/>
      <c r="E1" s="45"/>
      <c r="F1" s="45"/>
      <c r="G1" s="45"/>
      <c r="H1" s="45"/>
      <c r="I1" s="45"/>
    </row>
    <row r="2" spans="3:9" ht="13.5" hidden="1" customHeight="1" thickBot="1" x14ac:dyDescent="0.25">
      <c r="C2" s="45"/>
      <c r="D2" s="45"/>
      <c r="E2" s="45" t="s">
        <v>64</v>
      </c>
      <c r="F2" s="45"/>
      <c r="G2" s="45"/>
      <c r="H2" s="45"/>
      <c r="I2" s="45"/>
    </row>
    <row r="3" spans="3:9" ht="13.5" hidden="1" customHeight="1" thickBot="1" x14ac:dyDescent="0.25">
      <c r="C3" s="44"/>
      <c r="D3" s="43"/>
      <c r="E3" s="42"/>
      <c r="F3" s="42"/>
      <c r="G3" s="42"/>
      <c r="H3" s="42"/>
      <c r="I3" s="41"/>
    </row>
    <row r="4" spans="3:9" ht="12.75" hidden="1" customHeight="1" x14ac:dyDescent="0.2">
      <c r="C4" s="40"/>
      <c r="D4" s="40"/>
      <c r="E4" s="39"/>
      <c r="F4" s="39"/>
      <c r="G4" s="39"/>
      <c r="H4" s="39"/>
      <c r="I4" s="39"/>
    </row>
    <row r="5" spans="3:9" ht="12.75" customHeight="1" x14ac:dyDescent="0.2">
      <c r="C5" s="40"/>
      <c r="D5" s="40"/>
      <c r="E5" s="39"/>
      <c r="F5" s="39"/>
      <c r="G5" s="39"/>
      <c r="H5" s="39"/>
      <c r="I5" s="39"/>
    </row>
    <row r="6" spans="3:9" ht="12.75" customHeight="1" x14ac:dyDescent="0.2">
      <c r="C6" s="40"/>
      <c r="D6" s="40"/>
      <c r="E6" s="39"/>
      <c r="F6" s="39"/>
      <c r="G6" s="39"/>
      <c r="H6" s="39"/>
      <c r="I6" s="39"/>
    </row>
    <row r="7" spans="3:9" ht="12.75" customHeight="1" x14ac:dyDescent="0.2">
      <c r="C7" s="40"/>
      <c r="D7" s="40"/>
      <c r="E7" s="39"/>
      <c r="F7" s="39"/>
      <c r="G7" s="39"/>
      <c r="H7" s="39"/>
      <c r="I7" s="39"/>
    </row>
    <row r="8" spans="3:9" ht="12.75" customHeight="1" x14ac:dyDescent="0.2">
      <c r="C8" s="40"/>
      <c r="D8" s="40"/>
      <c r="E8" s="39"/>
      <c r="F8" s="39"/>
      <c r="G8" s="39"/>
      <c r="H8" s="39"/>
      <c r="I8" s="39"/>
    </row>
    <row r="9" spans="3:9" ht="12.75" customHeight="1" x14ac:dyDescent="0.2">
      <c r="C9" s="40"/>
      <c r="D9" s="40"/>
      <c r="E9" s="39"/>
      <c r="F9" s="39"/>
      <c r="G9" s="39"/>
      <c r="H9" s="39"/>
      <c r="I9" s="39"/>
    </row>
    <row r="10" spans="3:9" ht="12.75" customHeight="1" x14ac:dyDescent="0.2">
      <c r="C10" s="40"/>
      <c r="D10" s="40"/>
      <c r="E10" s="39"/>
      <c r="F10" s="39"/>
      <c r="G10" s="39"/>
      <c r="H10" s="39"/>
      <c r="I10" s="39"/>
    </row>
    <row r="11" spans="3:9" ht="12.75" customHeight="1" x14ac:dyDescent="0.2">
      <c r="C11" s="40"/>
      <c r="D11" s="40"/>
      <c r="E11" s="39"/>
      <c r="F11" s="39"/>
      <c r="G11" s="39"/>
      <c r="H11" s="39"/>
      <c r="I11" s="39"/>
    </row>
    <row r="12" spans="3:9" ht="12.75" customHeight="1" x14ac:dyDescent="0.2">
      <c r="C12" s="40"/>
      <c r="D12" s="40"/>
      <c r="E12" s="39"/>
      <c r="F12" s="39"/>
      <c r="G12" s="39"/>
      <c r="H12" s="39"/>
      <c r="I12" s="39"/>
    </row>
    <row r="13" spans="3:9" ht="12.75" customHeight="1" x14ac:dyDescent="0.2">
      <c r="C13" s="40"/>
      <c r="D13" s="40"/>
      <c r="E13" s="39"/>
      <c r="F13" s="39"/>
      <c r="G13" s="39"/>
      <c r="H13" s="39"/>
      <c r="I13" s="39"/>
    </row>
    <row r="14" spans="3:9" ht="12.75" customHeight="1" x14ac:dyDescent="0.2">
      <c r="C14" s="40"/>
      <c r="D14" s="40"/>
      <c r="E14" s="39"/>
      <c r="F14" s="39"/>
      <c r="G14" s="39"/>
      <c r="H14" s="39"/>
      <c r="I14" s="39"/>
    </row>
    <row r="15" spans="3:9" ht="12.75" customHeight="1" x14ac:dyDescent="0.2">
      <c r="C15" s="40"/>
      <c r="D15" s="40"/>
      <c r="E15" s="39"/>
      <c r="F15" s="39"/>
      <c r="G15" s="39"/>
      <c r="H15" s="39"/>
      <c r="I15" s="39"/>
    </row>
    <row r="16" spans="3:9" ht="12.75" customHeight="1" x14ac:dyDescent="0.2">
      <c r="C16" s="40"/>
      <c r="D16" s="40"/>
      <c r="E16" s="39"/>
      <c r="F16" s="39"/>
      <c r="G16" s="39"/>
      <c r="H16" s="39"/>
      <c r="I16" s="39"/>
    </row>
    <row r="17" spans="3:11" ht="12.75" customHeight="1" x14ac:dyDescent="0.2">
      <c r="C17" s="40"/>
      <c r="D17" s="40"/>
      <c r="E17" s="39"/>
      <c r="F17" s="39"/>
      <c r="G17" s="39"/>
      <c r="H17" s="39"/>
      <c r="I17" s="39"/>
    </row>
    <row r="18" spans="3:11" ht="12.75" customHeight="1" x14ac:dyDescent="0.2">
      <c r="C18" s="40"/>
      <c r="D18" s="40"/>
      <c r="E18" s="39"/>
      <c r="F18" s="39"/>
      <c r="G18" s="39"/>
      <c r="H18" s="39"/>
      <c r="I18" s="39"/>
    </row>
    <row r="19" spans="3:11" ht="12.75" customHeight="1" x14ac:dyDescent="0.2">
      <c r="C19" s="40"/>
      <c r="D19" s="40"/>
      <c r="E19" s="39"/>
      <c r="F19" s="39"/>
      <c r="G19" s="39"/>
      <c r="H19" s="39"/>
      <c r="I19" s="39"/>
    </row>
    <row r="20" spans="3:11" ht="12.75" customHeight="1" x14ac:dyDescent="0.2">
      <c r="C20" s="40"/>
      <c r="D20" s="40"/>
      <c r="E20" s="39"/>
      <c r="F20" s="39"/>
      <c r="G20" s="39"/>
      <c r="H20" s="39"/>
      <c r="I20" s="39"/>
    </row>
    <row r="21" spans="3:11" ht="14.25" x14ac:dyDescent="0.2">
      <c r="C21" s="55" t="s">
        <v>63</v>
      </c>
      <c r="D21" s="55"/>
      <c r="E21" s="55"/>
      <c r="F21" s="55"/>
      <c r="G21" s="55"/>
      <c r="H21" s="55"/>
      <c r="I21" s="55"/>
    </row>
    <row r="22" spans="3:11" x14ac:dyDescent="0.2">
      <c r="C22" s="56" t="s">
        <v>62</v>
      </c>
      <c r="D22" s="56"/>
      <c r="E22" s="56"/>
      <c r="F22" s="56"/>
      <c r="G22" s="56"/>
      <c r="H22" s="56"/>
      <c r="I22" s="56"/>
    </row>
    <row r="23" spans="3:11" x14ac:dyDescent="0.2">
      <c r="C23" s="56" t="s">
        <v>65</v>
      </c>
      <c r="D23" s="56"/>
      <c r="E23" s="56"/>
      <c r="F23" s="56"/>
      <c r="G23" s="56"/>
      <c r="H23" s="56"/>
      <c r="I23" s="56"/>
    </row>
    <row r="24" spans="3:11" ht="6" customHeight="1" thickBot="1" x14ac:dyDescent="0.25">
      <c r="C24" s="57"/>
      <c r="D24" s="57"/>
      <c r="E24" s="57"/>
      <c r="F24" s="57"/>
      <c r="G24" s="57"/>
      <c r="H24" s="57"/>
      <c r="I24" s="57"/>
    </row>
    <row r="25" spans="3:11" ht="56.25" customHeight="1" thickBot="1" x14ac:dyDescent="0.25">
      <c r="C25" s="33" t="s">
        <v>52</v>
      </c>
      <c r="D25" s="36" t="s">
        <v>51</v>
      </c>
      <c r="E25" s="35" t="s">
        <v>50</v>
      </c>
      <c r="F25" s="35" t="s">
        <v>49</v>
      </c>
      <c r="G25" s="35" t="s">
        <v>48</v>
      </c>
      <c r="H25" s="35" t="s">
        <v>47</v>
      </c>
      <c r="I25" s="36" t="s">
        <v>61</v>
      </c>
    </row>
    <row r="26" spans="3:11" ht="13.5" customHeight="1" thickBot="1" x14ac:dyDescent="0.25">
      <c r="C26" s="52" t="s">
        <v>60</v>
      </c>
      <c r="D26" s="53"/>
      <c r="E26" s="53"/>
      <c r="F26" s="53"/>
      <c r="G26" s="53"/>
      <c r="H26" s="53"/>
      <c r="I26" s="54"/>
    </row>
    <row r="27" spans="3:11" ht="13.5" customHeight="1" thickBot="1" x14ac:dyDescent="0.25">
      <c r="C27" s="21" t="s">
        <v>59</v>
      </c>
      <c r="D27" s="27">
        <v>190513.0199999999</v>
      </c>
      <c r="E27" s="29">
        <v>990227.51</v>
      </c>
      <c r="F27" s="29">
        <v>964938.43</v>
      </c>
      <c r="G27" s="29">
        <v>894096.57</v>
      </c>
      <c r="H27" s="29">
        <f>+D27+E27-F27</f>
        <v>215802.09999999974</v>
      </c>
      <c r="I27" s="49" t="s">
        <v>58</v>
      </c>
      <c r="K27" s="38">
        <f>182431.76+7.96+29.94+8043.36</f>
        <v>190513.02</v>
      </c>
    </row>
    <row r="28" spans="3:11" ht="13.5" customHeight="1" thickBot="1" x14ac:dyDescent="0.25">
      <c r="C28" s="21" t="s">
        <v>57</v>
      </c>
      <c r="D28" s="27">
        <v>43935.269999999902</v>
      </c>
      <c r="E28" s="24">
        <v>257271.92</v>
      </c>
      <c r="F28" s="24">
        <v>243391.16</v>
      </c>
      <c r="G28" s="29">
        <v>235680.57</v>
      </c>
      <c r="H28" s="29">
        <f>+D28+E28-F28</f>
        <v>57816.029999999941</v>
      </c>
      <c r="I28" s="50"/>
      <c r="K28" s="8">
        <f>2788.51+52299.21-11502.93+344.2+6.28</f>
        <v>43935.27</v>
      </c>
    </row>
    <row r="29" spans="3:11" ht="13.5" customHeight="1" thickBot="1" x14ac:dyDescent="0.25">
      <c r="C29" s="21" t="s">
        <v>56</v>
      </c>
      <c r="D29" s="27">
        <v>29152.770000000019</v>
      </c>
      <c r="E29" s="24">
        <v>129450.76</v>
      </c>
      <c r="F29" s="24">
        <v>122287.03999999999</v>
      </c>
      <c r="G29" s="29">
        <v>118900.78</v>
      </c>
      <c r="H29" s="29">
        <f>+D29+E29-F29</f>
        <v>36316.490000000034</v>
      </c>
      <c r="I29" s="50"/>
      <c r="K29" s="8">
        <f>3.46+28381.94-2914.42+3681.79</f>
        <v>29152.769999999997</v>
      </c>
    </row>
    <row r="30" spans="3:11" ht="13.5" customHeight="1" thickBot="1" x14ac:dyDescent="0.25">
      <c r="C30" s="21" t="s">
        <v>55</v>
      </c>
      <c r="D30" s="27">
        <v>17183.609999999986</v>
      </c>
      <c r="E30" s="24">
        <v>92264.34</v>
      </c>
      <c r="F30" s="24">
        <v>85407.62</v>
      </c>
      <c r="G30" s="29">
        <v>87261.78</v>
      </c>
      <c r="H30" s="29">
        <f>+D30+E30-F30</f>
        <v>24040.329999999987</v>
      </c>
      <c r="I30" s="50"/>
      <c r="K30" s="8">
        <f>1358.19+10394.77-1014.49+421.22+7499.88-1476.63+0.67</f>
        <v>17183.609999999997</v>
      </c>
    </row>
    <row r="31" spans="3:11" ht="13.5" customHeight="1" thickBot="1" x14ac:dyDescent="0.25">
      <c r="C31" s="21" t="s">
        <v>54</v>
      </c>
      <c r="D31" s="27">
        <v>1319.9899999999998</v>
      </c>
      <c r="E31" s="24">
        <v>20799.96</v>
      </c>
      <c r="F31" s="24">
        <v>21228.080000000002</v>
      </c>
      <c r="G31" s="29"/>
      <c r="H31" s="29">
        <f>+D31+E31-F31</f>
        <v>891.86999999999534</v>
      </c>
      <c r="I31" s="51"/>
      <c r="K31" s="8">
        <f>0.01+0.03+351.62+1084.14-115.81</f>
        <v>1319.9900000000002</v>
      </c>
    </row>
    <row r="32" spans="3:11" ht="13.5" customHeight="1" thickBot="1" x14ac:dyDescent="0.25">
      <c r="C32" s="21" t="s">
        <v>30</v>
      </c>
      <c r="D32" s="20">
        <f>SUM(D27:D31)</f>
        <v>282104.6599999998</v>
      </c>
      <c r="E32" s="20">
        <f>SUM(E27:E31)</f>
        <v>1490014.49</v>
      </c>
      <c r="F32" s="20">
        <f>SUM(F27:F31)</f>
        <v>1437252.33</v>
      </c>
      <c r="G32" s="20">
        <f>SUM(G27:G31)</f>
        <v>1335939.7</v>
      </c>
      <c r="H32" s="20">
        <f>SUM(H27:H31)</f>
        <v>334866.81999999972</v>
      </c>
      <c r="I32" s="37"/>
    </row>
    <row r="33" spans="3:11" ht="13.5" customHeight="1" thickBot="1" x14ac:dyDescent="0.25">
      <c r="C33" s="53" t="s">
        <v>53</v>
      </c>
      <c r="D33" s="53"/>
      <c r="E33" s="53"/>
      <c r="F33" s="53"/>
      <c r="G33" s="53"/>
      <c r="H33" s="53"/>
      <c r="I33" s="53"/>
    </row>
    <row r="34" spans="3:11" ht="50.25" customHeight="1" thickBot="1" x14ac:dyDescent="0.25">
      <c r="C34" s="28" t="s">
        <v>52</v>
      </c>
      <c r="D34" s="36" t="s">
        <v>51</v>
      </c>
      <c r="E34" s="35" t="s">
        <v>50</v>
      </c>
      <c r="F34" s="35" t="s">
        <v>49</v>
      </c>
      <c r="G34" s="35" t="s">
        <v>48</v>
      </c>
      <c r="H34" s="35" t="s">
        <v>47</v>
      </c>
      <c r="I34" s="34" t="s">
        <v>46</v>
      </c>
    </row>
    <row r="35" spans="3:11" ht="23.25" customHeight="1" thickBot="1" x14ac:dyDescent="0.25">
      <c r="C35" s="33" t="s">
        <v>45</v>
      </c>
      <c r="D35" s="32">
        <f>76061.1100000001-2445.39</f>
        <v>73615.720000000103</v>
      </c>
      <c r="E35" s="23">
        <v>433131.96</v>
      </c>
      <c r="F35" s="23">
        <v>425896.65</v>
      </c>
      <c r="G35" s="23">
        <f>+E35</f>
        <v>433131.96</v>
      </c>
      <c r="H35" s="23">
        <f t="shared" ref="H35:H44" si="0">+D35+E35-F35</f>
        <v>80851.030000000086</v>
      </c>
      <c r="I35" s="58" t="s">
        <v>44</v>
      </c>
      <c r="J35" s="31">
        <f>18.31-0.06+70.29-0.21+47373.57-21.14-D35</f>
        <v>-26174.960000000101</v>
      </c>
      <c r="K35" s="31">
        <f>490.04+1955.35+73615.72-H35</f>
        <v>-4789.9200000000856</v>
      </c>
    </row>
    <row r="36" spans="3:11" ht="14.25" customHeight="1" thickBot="1" x14ac:dyDescent="0.25">
      <c r="C36" s="21" t="s">
        <v>43</v>
      </c>
      <c r="D36" s="27">
        <v>15453.189999999988</v>
      </c>
      <c r="E36" s="29">
        <v>91624.2</v>
      </c>
      <c r="F36" s="29">
        <v>90404.32</v>
      </c>
      <c r="G36" s="23">
        <v>47739.46</v>
      </c>
      <c r="H36" s="23">
        <f t="shared" si="0"/>
        <v>16673.069999999978</v>
      </c>
      <c r="I36" s="59"/>
    </row>
    <row r="37" spans="3:11" ht="13.5" hidden="1" customHeight="1" thickBot="1" x14ac:dyDescent="0.25">
      <c r="C37" s="28" t="s">
        <v>42</v>
      </c>
      <c r="D37" s="30">
        <v>0</v>
      </c>
      <c r="E37" s="29"/>
      <c r="F37" s="29"/>
      <c r="G37" s="23"/>
      <c r="H37" s="23">
        <f t="shared" si="0"/>
        <v>0</v>
      </c>
      <c r="I37" s="26"/>
    </row>
    <row r="38" spans="3:11" ht="12.75" hidden="1" customHeight="1" thickBot="1" x14ac:dyDescent="0.25">
      <c r="C38" s="21" t="s">
        <v>41</v>
      </c>
      <c r="D38" s="27">
        <v>0</v>
      </c>
      <c r="E38" s="29"/>
      <c r="F38" s="29"/>
      <c r="G38" s="23"/>
      <c r="H38" s="23">
        <f t="shared" si="0"/>
        <v>0</v>
      </c>
      <c r="I38" s="26" t="s">
        <v>40</v>
      </c>
    </row>
    <row r="39" spans="3:11" ht="29.25" customHeight="1" thickBot="1" x14ac:dyDescent="0.25">
      <c r="C39" s="21" t="s">
        <v>39</v>
      </c>
      <c r="D39" s="27">
        <v>16814.48000000001</v>
      </c>
      <c r="E39" s="29">
        <v>99701.759999999995</v>
      </c>
      <c r="F39" s="29">
        <v>98333.28</v>
      </c>
      <c r="G39" s="23">
        <v>58564.78</v>
      </c>
      <c r="H39" s="23">
        <f t="shared" si="0"/>
        <v>18182.960000000006</v>
      </c>
      <c r="I39" s="22" t="s">
        <v>38</v>
      </c>
      <c r="J39" s="8">
        <f>2864.67+7799.29-4.75</f>
        <v>10659.21</v>
      </c>
      <c r="K39" s="8">
        <f>1199.67+3860.57+11754.24</f>
        <v>16814.48</v>
      </c>
    </row>
    <row r="40" spans="3:11" ht="27.75" customHeight="1" thickBot="1" x14ac:dyDescent="0.25">
      <c r="C40" s="21" t="s">
        <v>37</v>
      </c>
      <c r="D40" s="27">
        <v>1228.9499999999998</v>
      </c>
      <c r="E40" s="24">
        <v>7320</v>
      </c>
      <c r="F40" s="24">
        <v>7480.82</v>
      </c>
      <c r="G40" s="23">
        <f>+E40</f>
        <v>7320</v>
      </c>
      <c r="H40" s="23">
        <f t="shared" si="0"/>
        <v>1068.130000000001</v>
      </c>
      <c r="I40" s="22" t="s">
        <v>36</v>
      </c>
    </row>
    <row r="41" spans="3:11" ht="13.5" customHeight="1" thickBot="1" x14ac:dyDescent="0.25">
      <c r="C41" s="28" t="s">
        <v>35</v>
      </c>
      <c r="D41" s="27">
        <v>13075.23000000001</v>
      </c>
      <c r="E41" s="24">
        <v>67207.5</v>
      </c>
      <c r="F41" s="24">
        <v>65426.1</v>
      </c>
      <c r="G41" s="23">
        <f>+E41</f>
        <v>67207.5</v>
      </c>
      <c r="H41" s="23">
        <f t="shared" si="0"/>
        <v>14856.630000000012</v>
      </c>
      <c r="I41" s="26"/>
    </row>
    <row r="42" spans="3:11" ht="13.5" customHeight="1" thickBot="1" x14ac:dyDescent="0.25">
      <c r="C42" s="28" t="s">
        <v>34</v>
      </c>
      <c r="D42" s="27">
        <v>7552.2600000000093</v>
      </c>
      <c r="E42" s="24">
        <v>55311.88</v>
      </c>
      <c r="F42" s="24">
        <v>55368.38</v>
      </c>
      <c r="G42" s="23">
        <f>+E42</f>
        <v>55311.88</v>
      </c>
      <c r="H42" s="23">
        <f t="shared" si="0"/>
        <v>7495.7600000000093</v>
      </c>
      <c r="I42" s="26"/>
      <c r="J42" s="8">
        <f>176.54+87.42</f>
        <v>263.95999999999998</v>
      </c>
      <c r="K42" s="8">
        <f>5945.76+1606.5</f>
        <v>7552.26</v>
      </c>
    </row>
    <row r="43" spans="3:11" ht="13.5" customHeight="1" thickBot="1" x14ac:dyDescent="0.25">
      <c r="C43" s="28" t="s">
        <v>33</v>
      </c>
      <c r="D43" s="27">
        <v>2445.39</v>
      </c>
      <c r="E43" s="24">
        <v>20139.25</v>
      </c>
      <c r="F43" s="24">
        <v>20248.93</v>
      </c>
      <c r="G43" s="23">
        <f>+E43</f>
        <v>20139.25</v>
      </c>
      <c r="H43" s="23">
        <f t="shared" si="0"/>
        <v>2335.7099999999991</v>
      </c>
      <c r="I43" s="26"/>
    </row>
    <row r="44" spans="3:11" ht="13.5" customHeight="1" thickBot="1" x14ac:dyDescent="0.25">
      <c r="C44" s="21" t="s">
        <v>32</v>
      </c>
      <c r="D44" s="25">
        <v>5195.0299999999988</v>
      </c>
      <c r="E44" s="24">
        <v>30793.56</v>
      </c>
      <c r="F44" s="24">
        <v>31156.22</v>
      </c>
      <c r="G44" s="23">
        <f>+E44</f>
        <v>30793.56</v>
      </c>
      <c r="H44" s="23">
        <f t="shared" si="0"/>
        <v>4832.3699999999953</v>
      </c>
      <c r="I44" s="22" t="s">
        <v>31</v>
      </c>
    </row>
    <row r="45" spans="3:11" s="18" customFormat="1" ht="13.5" customHeight="1" thickBot="1" x14ac:dyDescent="0.25">
      <c r="C45" s="21" t="s">
        <v>30</v>
      </c>
      <c r="D45" s="20">
        <f>SUM(D35:D44)</f>
        <v>135380.25000000012</v>
      </c>
      <c r="E45" s="20">
        <f>SUM(E35:E44)</f>
        <v>805230.1100000001</v>
      </c>
      <c r="F45" s="20">
        <f>SUM(F35:F44)</f>
        <v>794314.7</v>
      </c>
      <c r="G45" s="20">
        <f>SUM(G35:G44)</f>
        <v>720208.39000000013</v>
      </c>
      <c r="H45" s="20">
        <f>SUM(H35:H44)</f>
        <v>146295.66000000009</v>
      </c>
      <c r="I45" s="19"/>
    </row>
    <row r="46" spans="3:11" ht="13.5" customHeight="1" thickBot="1" x14ac:dyDescent="0.25">
      <c r="C46" s="60" t="s">
        <v>29</v>
      </c>
      <c r="D46" s="60"/>
      <c r="E46" s="60"/>
      <c r="F46" s="60"/>
      <c r="G46" s="60"/>
      <c r="H46" s="60"/>
      <c r="I46" s="60"/>
    </row>
    <row r="47" spans="3:11" ht="28.5" customHeight="1" thickBot="1" x14ac:dyDescent="0.25">
      <c r="C47" s="17" t="s">
        <v>28</v>
      </c>
      <c r="D47" s="46" t="s">
        <v>27</v>
      </c>
      <c r="E47" s="47"/>
      <c r="F47" s="47"/>
      <c r="G47" s="47"/>
      <c r="H47" s="48"/>
      <c r="I47" s="16" t="s">
        <v>26</v>
      </c>
    </row>
    <row r="48" spans="3:11" ht="24" customHeight="1" x14ac:dyDescent="0.3">
      <c r="C48" s="15" t="s">
        <v>25</v>
      </c>
      <c r="D48" s="15"/>
      <c r="E48" s="15"/>
      <c r="F48" s="15"/>
      <c r="G48" s="15"/>
      <c r="H48" s="14">
        <f>+H32+H45</f>
        <v>481162.47999999981</v>
      </c>
    </row>
    <row r="49" spans="3:8" ht="15" hidden="1" x14ac:dyDescent="0.25">
      <c r="C49" s="12" t="s">
        <v>24</v>
      </c>
      <c r="D49" s="12"/>
    </row>
    <row r="50" spans="3:8" ht="12.75" customHeight="1" x14ac:dyDescent="0.2">
      <c r="C50" s="13" t="s">
        <v>23</v>
      </c>
    </row>
    <row r="51" spans="3:8" x14ac:dyDescent="0.2">
      <c r="C51" s="8"/>
      <c r="D51" s="8"/>
      <c r="E51" s="8"/>
      <c r="F51" s="8"/>
      <c r="G51" s="8"/>
      <c r="H51" s="8"/>
    </row>
    <row r="52" spans="3:8" ht="15" customHeight="1" x14ac:dyDescent="0.25">
      <c r="C52" s="12"/>
      <c r="D52" s="11"/>
      <c r="E52" s="11"/>
      <c r="F52" s="11"/>
    </row>
    <row r="53" spans="3:8" x14ac:dyDescent="0.2">
      <c r="D53" s="10"/>
      <c r="E53" s="10"/>
      <c r="F53" s="10"/>
    </row>
    <row r="55" spans="3:8" x14ac:dyDescent="0.2">
      <c r="H55" s="10"/>
    </row>
  </sheetData>
  <mergeCells count="10">
    <mergeCell ref="D47:H47"/>
    <mergeCell ref="I27:I31"/>
    <mergeCell ref="C26:I26"/>
    <mergeCell ref="C33:I33"/>
    <mergeCell ref="C21:I21"/>
    <mergeCell ref="C22:I22"/>
    <mergeCell ref="C23:I23"/>
    <mergeCell ref="C24:I24"/>
    <mergeCell ref="I35:I36"/>
    <mergeCell ref="C46:I46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8"/>
  <sheetViews>
    <sheetView topLeftCell="A10" zoomScaleNormal="100" zoomScaleSheetLayoutView="120" workbookViewId="0">
      <selection activeCell="H22" sqref="H22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8" width="15.140625" customWidth="1"/>
    <col min="9" max="9" width="14.28515625" customWidth="1"/>
  </cols>
  <sheetData>
    <row r="13" spans="1:9" x14ac:dyDescent="0.25">
      <c r="A13" s="61" t="s">
        <v>22</v>
      </c>
      <c r="B13" s="61"/>
      <c r="C13" s="61"/>
      <c r="D13" s="61"/>
      <c r="E13" s="61"/>
      <c r="F13" s="61"/>
      <c r="G13" s="61"/>
      <c r="H13" s="61"/>
      <c r="I13" s="61"/>
    </row>
    <row r="14" spans="1:9" x14ac:dyDescent="0.25">
      <c r="A14" s="61" t="s">
        <v>21</v>
      </c>
      <c r="B14" s="61"/>
      <c r="C14" s="61"/>
      <c r="D14" s="61"/>
      <c r="E14" s="61"/>
      <c r="F14" s="61"/>
      <c r="G14" s="61"/>
      <c r="H14" s="61"/>
      <c r="I14" s="61"/>
    </row>
    <row r="15" spans="1:9" x14ac:dyDescent="0.25">
      <c r="A15" s="61" t="s">
        <v>20</v>
      </c>
      <c r="B15" s="61"/>
      <c r="C15" s="61"/>
      <c r="D15" s="61"/>
      <c r="E15" s="61"/>
      <c r="F15" s="61"/>
      <c r="G15" s="61"/>
      <c r="H15" s="61"/>
      <c r="I15" s="61"/>
    </row>
    <row r="16" spans="1:9" ht="60" x14ac:dyDescent="0.25">
      <c r="A16" s="6" t="s">
        <v>19</v>
      </c>
      <c r="B16" s="6" t="s">
        <v>18</v>
      </c>
      <c r="C16" s="6" t="s">
        <v>17</v>
      </c>
      <c r="D16" s="6" t="s">
        <v>16</v>
      </c>
      <c r="E16" s="6" t="s">
        <v>15</v>
      </c>
      <c r="F16" s="7" t="s">
        <v>14</v>
      </c>
      <c r="G16" s="7" t="s">
        <v>13</v>
      </c>
      <c r="H16" s="6" t="s">
        <v>12</v>
      </c>
      <c r="I16" s="6" t="s">
        <v>11</v>
      </c>
    </row>
    <row r="17" spans="1:9" x14ac:dyDescent="0.25">
      <c r="A17" s="5" t="s">
        <v>10</v>
      </c>
      <c r="B17" s="4">
        <v>-196.75324000000001</v>
      </c>
      <c r="C17" s="4"/>
      <c r="D17" s="4">
        <v>91.624200000000002</v>
      </c>
      <c r="E17" s="4">
        <v>90.404319999999998</v>
      </c>
      <c r="F17" s="4">
        <v>5.8650000000000002</v>
      </c>
      <c r="G17" s="4">
        <v>47.739460000000001</v>
      </c>
      <c r="H17" s="3">
        <v>16.673069999999999</v>
      </c>
      <c r="I17" s="3">
        <f>B17+D17+F17-G17</f>
        <v>-147.0035</v>
      </c>
    </row>
    <row r="19" spans="1:9" x14ac:dyDescent="0.25">
      <c r="A19" t="s">
        <v>9</v>
      </c>
    </row>
    <row r="20" spans="1:9" x14ac:dyDescent="0.25">
      <c r="A20" s="2" t="s">
        <v>8</v>
      </c>
    </row>
    <row r="21" spans="1:9" x14ac:dyDescent="0.25">
      <c r="A21" t="s">
        <v>7</v>
      </c>
    </row>
    <row r="22" spans="1:9" x14ac:dyDescent="0.25">
      <c r="A22" t="s">
        <v>6</v>
      </c>
    </row>
    <row r="23" spans="1:9" x14ac:dyDescent="0.25">
      <c r="A23" t="s">
        <v>5</v>
      </c>
    </row>
    <row r="24" spans="1:9" x14ac:dyDescent="0.25">
      <c r="A24" t="s">
        <v>4</v>
      </c>
    </row>
    <row r="25" spans="1:9" x14ac:dyDescent="0.25">
      <c r="A25" t="s">
        <v>3</v>
      </c>
    </row>
    <row r="26" spans="1:9" x14ac:dyDescent="0.25">
      <c r="A26" t="s">
        <v>2</v>
      </c>
    </row>
    <row r="27" spans="1:9" x14ac:dyDescent="0.25">
      <c r="A27" t="s">
        <v>1</v>
      </c>
      <c r="D27" s="1"/>
      <c r="E27" s="1"/>
      <c r="F27" s="1"/>
    </row>
    <row r="28" spans="1:9" x14ac:dyDescent="0.25">
      <c r="A28" t="s">
        <v>0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Молодежная2</vt:lpstr>
      <vt:lpstr>Молодежная 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2018-04-02T09:58:17Z</dcterms:created>
  <dcterms:modified xsi:type="dcterms:W3CDTF">2018-04-03T11:58:19Z</dcterms:modified>
</cp:coreProperties>
</file>