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Парковая1" sheetId="2" r:id="rId1"/>
    <sheet name="Парковая 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J35" i="2" s="1"/>
  <c r="G35" i="2"/>
  <c r="H35" i="2"/>
  <c r="H45" i="2" s="1"/>
  <c r="H48" i="2" s="1"/>
  <c r="K35" i="2"/>
  <c r="H36" i="2"/>
  <c r="H37" i="2"/>
  <c r="H38" i="2"/>
  <c r="H39" i="2"/>
  <c r="J39" i="2"/>
  <c r="K39" i="2"/>
  <c r="G40" i="2"/>
  <c r="H40" i="2"/>
  <c r="G41" i="2"/>
  <c r="H41" i="2"/>
  <c r="G42" i="2"/>
  <c r="H42" i="2"/>
  <c r="J42" i="2"/>
  <c r="K42" i="2"/>
  <c r="G43" i="2"/>
  <c r="H43" i="2"/>
  <c r="G44" i="2"/>
  <c r="H44" i="2"/>
  <c r="E45" i="2"/>
  <c r="F45" i="2"/>
  <c r="G45" i="2"/>
  <c r="I17" i="1"/>
  <c r="D45" i="2" l="1"/>
</calcChain>
</file>

<file path=xl/sharedStrings.xml><?xml version="1.0" encoding="utf-8"?>
<sst xmlns="http://schemas.openxmlformats.org/spreadsheetml/2006/main" count="76" uniqueCount="69">
  <si>
    <t>замена системы ЦО в подъезде - 93.62 т.р.</t>
  </si>
  <si>
    <t>ремонт канализационных лежаков - 134.14 т.р.</t>
  </si>
  <si>
    <t>ГВС -промывка - 5.33 т.р.</t>
  </si>
  <si>
    <t>смена прокладок на общедомовом приборе учета ХВС - 0.03 т.р.</t>
  </si>
  <si>
    <t>утепление подвальных окон - 0.60 т.р.</t>
  </si>
  <si>
    <t>замена КТПР в ТП - 4.36 т.р.</t>
  </si>
  <si>
    <t>прочее - 1.13 т.р.</t>
  </si>
  <si>
    <t>работы по электрике - 0,02 т.р.</t>
  </si>
  <si>
    <t>изготовление и установка решетки на подвальное окно - 3.66 т.р.</t>
  </si>
  <si>
    <t>смена звеньев водосточных труб, установка замков - 3,28 т.р.</t>
  </si>
  <si>
    <t>аварийное обслуживание - 0,77 т.р.</t>
  </si>
  <si>
    <t>ремонт ЦО - 0.14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</si>
  <si>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247.08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</si>
  <si>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</si>
  <si>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</si>
  <si>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</si>
  <si>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</si>
  <si>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</si>
  <si>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</si>
  <si>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</si>
  <si>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</si>
  <si>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</si>
  <si>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</si>
  <si>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 по ул. Парковая с 01.01.2016г. по 31.12.2016г.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</si>
  <si>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</si>
  <si>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</si>
  <si>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</si>
  <si>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</si>
  <si>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</si>
  <si>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</si>
  <si>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</si>
  <si>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</si>
  <si>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</si>
  <si>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</si>
  <si>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</si>
  <si>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</si>
  <si>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</si>
  <si>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</si>
  <si>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</si>
  <si>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</si>
  <si>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</si>
  <si>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</si>
  <si>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</si>
  <si>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</si>
  <si>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</si>
  <si>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</si>
  <si>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</si>
  <si>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Н/2011-107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</si>
  <si>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</si>
  <si>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</si>
  <si>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</si>
  <si>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</si>
  <si>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</si>
  <si>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</si>
  <si>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</si>
  <si>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</si>
  <si>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</si>
  <si>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</si>
  <si>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</si>
  <si>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</si>
  <si>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</si>
  <si>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</si>
  <si>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</si>
  <si>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</si>
  <si>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</si>
  <si>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Парковая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</si>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</sst>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 applyBorder="1"/>
    <xf numFmtId="4" fontId="7" fillId="0" borderId="0" xfId="1" applyNumberFormat="1" applyFont="1" applyFill="1"/>
    <xf numFmtId="0" fontId="8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2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3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2" fontId="3" fillId="0" borderId="0" xfId="1" applyNumberFormat="1" applyFill="1"/>
    <xf numFmtId="0" fontId="4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9" workbookViewId="0">
      <selection activeCell="C23" sqref="C23:I23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8.285156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85546875" style="9" customWidth="1"/>
    <col min="9" max="9" width="27.285156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60"/>
      <c r="D1" s="60"/>
      <c r="E1" s="60"/>
      <c r="F1" s="60"/>
      <c r="G1" s="60"/>
      <c r="H1" s="60"/>
      <c r="I1" s="60"/>
    </row>
    <row r="2" spans="3:9" ht="13.5" hidden="1" customHeight="1" thickBot="1" x14ac:dyDescent="0.25">
      <c r="C2" s="60"/>
      <c r="D2" s="60"/>
      <c r="E2" s="60" t="s">
        <v>68</v>
      </c>
      <c r="F2" s="60"/>
      <c r="G2" s="60"/>
      <c r="H2" s="60"/>
      <c r="I2" s="60"/>
    </row>
    <row r="3" spans="3:9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ht="12.75" hidden="1" customHeight="1" x14ac:dyDescent="0.2">
      <c r="C4" s="55"/>
      <c r="D4" s="55"/>
      <c r="E4" s="54"/>
      <c r="F4" s="54"/>
      <c r="G4" s="54"/>
      <c r="H4" s="54"/>
      <c r="I4" s="54"/>
    </row>
    <row r="5" spans="3:9" ht="12.75" customHeight="1" x14ac:dyDescent="0.2">
      <c r="C5" s="55"/>
      <c r="D5" s="55"/>
      <c r="E5" s="54"/>
      <c r="F5" s="54"/>
      <c r="G5" s="54"/>
      <c r="H5" s="54"/>
      <c r="I5" s="54"/>
    </row>
    <row r="6" spans="3:9" ht="12.75" customHeight="1" x14ac:dyDescent="0.2">
      <c r="C6" s="55"/>
      <c r="D6" s="55"/>
      <c r="E6" s="54"/>
      <c r="F6" s="54"/>
      <c r="G6" s="54"/>
      <c r="H6" s="54"/>
      <c r="I6" s="54"/>
    </row>
    <row r="7" spans="3:9" ht="12.75" customHeight="1" x14ac:dyDescent="0.2">
      <c r="C7" s="55"/>
      <c r="D7" s="55"/>
      <c r="E7" s="54"/>
      <c r="F7" s="54"/>
      <c r="G7" s="54"/>
      <c r="H7" s="54"/>
      <c r="I7" s="54"/>
    </row>
    <row r="8" spans="3:9" ht="12.75" customHeight="1" x14ac:dyDescent="0.2">
      <c r="C8" s="55"/>
      <c r="D8" s="55"/>
      <c r="E8" s="54"/>
      <c r="F8" s="54"/>
      <c r="G8" s="54"/>
      <c r="H8" s="54"/>
      <c r="I8" s="54"/>
    </row>
    <row r="9" spans="3:9" ht="12.75" customHeight="1" x14ac:dyDescent="0.2">
      <c r="C9" s="55"/>
      <c r="D9" s="55"/>
      <c r="E9" s="54"/>
      <c r="F9" s="54"/>
      <c r="G9" s="54"/>
      <c r="H9" s="54"/>
      <c r="I9" s="54"/>
    </row>
    <row r="10" spans="3:9" ht="12.75" customHeight="1" x14ac:dyDescent="0.2">
      <c r="C10" s="55"/>
      <c r="D10" s="55"/>
      <c r="E10" s="54"/>
      <c r="F10" s="54"/>
      <c r="G10" s="54"/>
      <c r="H10" s="54"/>
      <c r="I10" s="54"/>
    </row>
    <row r="11" spans="3:9" ht="12.75" customHeight="1" x14ac:dyDescent="0.2">
      <c r="C11" s="55"/>
      <c r="D11" s="55"/>
      <c r="E11" s="54"/>
      <c r="F11" s="54"/>
      <c r="G11" s="54"/>
      <c r="H11" s="54"/>
      <c r="I11" s="54"/>
    </row>
    <row r="12" spans="3:9" ht="12.75" customHeight="1" x14ac:dyDescent="0.2">
      <c r="C12" s="55"/>
      <c r="D12" s="55"/>
      <c r="E12" s="54"/>
      <c r="F12" s="54"/>
      <c r="G12" s="54"/>
      <c r="H12" s="54"/>
      <c r="I12" s="54"/>
    </row>
    <row r="13" spans="3:9" ht="12.75" customHeight="1" x14ac:dyDescent="0.2">
      <c r="C13" s="55"/>
      <c r="D13" s="55"/>
      <c r="E13" s="54"/>
      <c r="F13" s="54"/>
      <c r="G13" s="54"/>
      <c r="H13" s="54"/>
      <c r="I13" s="54"/>
    </row>
    <row r="14" spans="3:9" ht="12.75" customHeight="1" x14ac:dyDescent="0.2">
      <c r="C14" s="55"/>
      <c r="D14" s="55"/>
      <c r="E14" s="54"/>
      <c r="F14" s="54"/>
      <c r="G14" s="54"/>
      <c r="H14" s="54"/>
      <c r="I14" s="54"/>
    </row>
    <row r="15" spans="3:9" ht="12.75" customHeight="1" x14ac:dyDescent="0.2">
      <c r="C15" s="55"/>
      <c r="D15" s="55"/>
      <c r="E15" s="54"/>
      <c r="F15" s="54"/>
      <c r="G15" s="54"/>
      <c r="H15" s="54"/>
      <c r="I15" s="54"/>
    </row>
    <row r="16" spans="3:9" ht="12.75" customHeight="1" x14ac:dyDescent="0.2">
      <c r="C16" s="55"/>
      <c r="D16" s="55"/>
      <c r="E16" s="54"/>
      <c r="F16" s="54"/>
      <c r="G16" s="54"/>
      <c r="H16" s="54"/>
      <c r="I16" s="54"/>
    </row>
    <row r="17" spans="3:11" ht="12.75" customHeight="1" x14ac:dyDescent="0.2">
      <c r="C17" s="55"/>
      <c r="D17" s="55"/>
      <c r="E17" s="54"/>
      <c r="F17" s="54"/>
      <c r="G17" s="54"/>
      <c r="H17" s="54"/>
      <c r="I17" s="54"/>
    </row>
    <row r="18" spans="3:11" ht="12.75" customHeight="1" x14ac:dyDescent="0.2">
      <c r="C18" s="55"/>
      <c r="D18" s="55"/>
      <c r="E18" s="54"/>
      <c r="F18" s="54"/>
      <c r="G18" s="54"/>
      <c r="H18" s="54"/>
      <c r="I18" s="54"/>
    </row>
    <row r="19" spans="3:11" ht="12.75" customHeight="1" x14ac:dyDescent="0.2">
      <c r="C19" s="55"/>
      <c r="D19" s="55"/>
      <c r="E19" s="54"/>
      <c r="F19" s="54"/>
      <c r="G19" s="54"/>
      <c r="H19" s="54"/>
      <c r="I19" s="54"/>
    </row>
    <row r="20" spans="3:11" ht="12.75" customHeight="1" x14ac:dyDescent="0.2">
      <c r="C20" s="55"/>
      <c r="D20" s="55"/>
      <c r="E20" s="54"/>
      <c r="F20" s="54"/>
      <c r="G20" s="54"/>
      <c r="H20" s="54"/>
      <c r="I20" s="54"/>
    </row>
    <row r="21" spans="3:11" ht="14.25" x14ac:dyDescent="0.2">
      <c r="C21" s="53" t="s">
        <v>67</v>
      </c>
      <c r="D21" s="53"/>
      <c r="E21" s="53"/>
      <c r="F21" s="53"/>
      <c r="G21" s="53"/>
      <c r="H21" s="53"/>
      <c r="I21" s="53"/>
    </row>
    <row r="22" spans="3:11" x14ac:dyDescent="0.2">
      <c r="C22" s="52" t="s">
        <v>66</v>
      </c>
      <c r="D22" s="52"/>
      <c r="E22" s="52"/>
      <c r="F22" s="52"/>
      <c r="G22" s="52"/>
      <c r="H22" s="52"/>
      <c r="I22" s="52"/>
    </row>
    <row r="23" spans="3:11" x14ac:dyDescent="0.2">
      <c r="C23" s="52" t="s">
        <v>65</v>
      </c>
      <c r="D23" s="52"/>
      <c r="E23" s="52"/>
      <c r="F23" s="52"/>
      <c r="G23" s="52"/>
      <c r="H23" s="52"/>
      <c r="I23" s="52"/>
    </row>
    <row r="24" spans="3:11" ht="6" customHeight="1" thickBot="1" x14ac:dyDescent="0.25">
      <c r="C24" s="51"/>
      <c r="D24" s="51"/>
      <c r="E24" s="51"/>
      <c r="F24" s="51"/>
      <c r="G24" s="51"/>
      <c r="H24" s="51"/>
      <c r="I24" s="51"/>
    </row>
    <row r="25" spans="3:11" ht="51" customHeight="1" thickBot="1" x14ac:dyDescent="0.25">
      <c r="C25" s="40" t="s">
        <v>55</v>
      </c>
      <c r="D25" s="43" t="s">
        <v>54</v>
      </c>
      <c r="E25" s="42" t="s">
        <v>53</v>
      </c>
      <c r="F25" s="42" t="s">
        <v>52</v>
      </c>
      <c r="G25" s="42" t="s">
        <v>51</v>
      </c>
      <c r="H25" s="42" t="s">
        <v>50</v>
      </c>
      <c r="I25" s="43" t="s">
        <v>64</v>
      </c>
    </row>
    <row r="26" spans="3:11" ht="13.5" customHeight="1" thickBot="1" x14ac:dyDescent="0.25">
      <c r="C26" s="50" t="s">
        <v>63</v>
      </c>
      <c r="D26" s="44"/>
      <c r="E26" s="44"/>
      <c r="F26" s="44"/>
      <c r="G26" s="44"/>
      <c r="H26" s="44"/>
      <c r="I26" s="49"/>
    </row>
    <row r="27" spans="3:11" ht="13.5" customHeight="1" thickBot="1" x14ac:dyDescent="0.25">
      <c r="C27" s="26" t="s">
        <v>62</v>
      </c>
      <c r="D27" s="32">
        <v>546775.20999999973</v>
      </c>
      <c r="E27" s="34">
        <v>2108236.5499999998</v>
      </c>
      <c r="F27" s="34">
        <v>2049551.32</v>
      </c>
      <c r="G27" s="34">
        <v>1905911.07</v>
      </c>
      <c r="H27" s="34">
        <f>+D27+E27-F27</f>
        <v>605460.43999999971</v>
      </c>
      <c r="I27" s="48" t="s">
        <v>61</v>
      </c>
      <c r="K27" s="47">
        <f>34287.69+32410.26+13252.6+466824.66</f>
        <v>546775.21</v>
      </c>
    </row>
    <row r="28" spans="3:11" ht="13.5" customHeight="1" thickBot="1" x14ac:dyDescent="0.25">
      <c r="C28" s="26" t="s">
        <v>60</v>
      </c>
      <c r="D28" s="32">
        <v>234609.01</v>
      </c>
      <c r="E28" s="29">
        <v>598262.81999999995</v>
      </c>
      <c r="F28" s="29">
        <v>595217.64</v>
      </c>
      <c r="G28" s="34">
        <v>538584.06000000006</v>
      </c>
      <c r="H28" s="34">
        <f>+D28+E28-F28</f>
        <v>237654.18999999994</v>
      </c>
      <c r="I28" s="46"/>
      <c r="K28" s="47">
        <f>3562.57+16745.44+9648.3+205657.74-1005.04</f>
        <v>234609.00999999998</v>
      </c>
    </row>
    <row r="29" spans="3:11" ht="13.5" customHeight="1" thickBot="1" x14ac:dyDescent="0.25">
      <c r="C29" s="26" t="s">
        <v>59</v>
      </c>
      <c r="D29" s="32">
        <v>125763.91000000003</v>
      </c>
      <c r="E29" s="29">
        <v>375628.66</v>
      </c>
      <c r="F29" s="29">
        <v>372063.48</v>
      </c>
      <c r="G29" s="34">
        <v>443282.45</v>
      </c>
      <c r="H29" s="34">
        <f>+D29+E29-F29</f>
        <v>129329.09000000003</v>
      </c>
      <c r="I29" s="46"/>
      <c r="K29" s="47">
        <f>2138.38+109641.97-366.17+14349.73</f>
        <v>125763.91</v>
      </c>
    </row>
    <row r="30" spans="3:11" ht="13.5" customHeight="1" thickBot="1" x14ac:dyDescent="0.25">
      <c r="C30" s="26" t="s">
        <v>58</v>
      </c>
      <c r="D30" s="32">
        <v>77287.469999999972</v>
      </c>
      <c r="E30" s="29">
        <v>242595.18</v>
      </c>
      <c r="F30" s="29">
        <v>232879.12</v>
      </c>
      <c r="G30" s="34">
        <v>266710.44</v>
      </c>
      <c r="H30" s="34">
        <f>+D30+E30-F30</f>
        <v>87003.52999999997</v>
      </c>
      <c r="I30" s="46"/>
      <c r="K30" s="8">
        <f>427.76+30149.93-138.63+2494.16+39552.74-128.52+4930.03</f>
        <v>77287.469999999987</v>
      </c>
    </row>
    <row r="31" spans="3:11" ht="13.5" customHeight="1" thickBot="1" x14ac:dyDescent="0.25">
      <c r="C31" s="26" t="s">
        <v>57</v>
      </c>
      <c r="D31" s="32">
        <v>4816.0000000000073</v>
      </c>
      <c r="E31" s="29">
        <v>29000.54</v>
      </c>
      <c r="F31" s="29">
        <v>35097.360000000001</v>
      </c>
      <c r="G31" s="34"/>
      <c r="H31" s="34">
        <f>+D31+E31-F31</f>
        <v>-1280.8199999999924</v>
      </c>
      <c r="I31" s="45"/>
      <c r="K31" s="8">
        <f>11.34+40.37+18.71+1911.62+2587.65+246.32-0.01</f>
        <v>4816</v>
      </c>
    </row>
    <row r="32" spans="3:11" ht="13.5" customHeight="1" thickBot="1" x14ac:dyDescent="0.25">
      <c r="C32" s="26" t="s">
        <v>33</v>
      </c>
      <c r="D32" s="25">
        <f>SUM(D27:D31)</f>
        <v>989251.59999999974</v>
      </c>
      <c r="E32" s="25">
        <f>SUM(E27:E31)</f>
        <v>3353723.75</v>
      </c>
      <c r="F32" s="25">
        <f>SUM(F27:F31)</f>
        <v>3284808.92</v>
      </c>
      <c r="G32" s="25">
        <f>SUM(G27:G31)</f>
        <v>3154488.02</v>
      </c>
      <c r="H32" s="25">
        <f>SUM(H27:H31)</f>
        <v>1058166.4299999997</v>
      </c>
      <c r="I32" s="26"/>
    </row>
    <row r="33" spans="3:11" ht="13.5" customHeight="1" thickBot="1" x14ac:dyDescent="0.25">
      <c r="C33" s="44" t="s">
        <v>56</v>
      </c>
      <c r="D33" s="44"/>
      <c r="E33" s="44"/>
      <c r="F33" s="44"/>
      <c r="G33" s="44"/>
      <c r="H33" s="44"/>
      <c r="I33" s="44"/>
    </row>
    <row r="34" spans="3:11" ht="50.25" customHeight="1" thickBot="1" x14ac:dyDescent="0.25">
      <c r="C34" s="33" t="s">
        <v>55</v>
      </c>
      <c r="D34" s="43" t="s">
        <v>54</v>
      </c>
      <c r="E34" s="42" t="s">
        <v>53</v>
      </c>
      <c r="F34" s="42" t="s">
        <v>52</v>
      </c>
      <c r="G34" s="42" t="s">
        <v>51</v>
      </c>
      <c r="H34" s="42" t="s">
        <v>50</v>
      </c>
      <c r="I34" s="41" t="s">
        <v>49</v>
      </c>
    </row>
    <row r="35" spans="3:11" ht="24" customHeight="1" thickBot="1" x14ac:dyDescent="0.25">
      <c r="C35" s="40" t="s">
        <v>48</v>
      </c>
      <c r="D35" s="39">
        <f>221564-1111.08</f>
        <v>220452.92</v>
      </c>
      <c r="E35" s="28">
        <v>921941.29</v>
      </c>
      <c r="F35" s="28">
        <v>905230.76</v>
      </c>
      <c r="G35" s="28">
        <f>+E35</f>
        <v>921941.29</v>
      </c>
      <c r="H35" s="28">
        <f>+D35+E35-F35</f>
        <v>237163.44999999995</v>
      </c>
      <c r="I35" s="38" t="s">
        <v>47</v>
      </c>
      <c r="J35" s="36">
        <f>7.49-0.11+171537.54-953.94+37.94-0.56-D35</f>
        <v>-49824.56</v>
      </c>
      <c r="K35" s="36">
        <f>209.04+902.04+220452.92-H35</f>
        <v>-15599.449999999953</v>
      </c>
    </row>
    <row r="36" spans="3:11" ht="14.25" customHeight="1" thickBot="1" x14ac:dyDescent="0.25">
      <c r="C36" s="26" t="s">
        <v>46</v>
      </c>
      <c r="D36" s="32">
        <v>45847.170000000013</v>
      </c>
      <c r="E36" s="34">
        <v>195027.25</v>
      </c>
      <c r="F36" s="34">
        <v>192330.57</v>
      </c>
      <c r="G36" s="28">
        <v>247082.61</v>
      </c>
      <c r="H36" s="28">
        <f>+D36+E36-F36</f>
        <v>48543.850000000006</v>
      </c>
      <c r="I36" s="37"/>
      <c r="J36" s="36"/>
    </row>
    <row r="37" spans="3:11" ht="13.5" customHeight="1" thickBot="1" x14ac:dyDescent="0.25">
      <c r="C37" s="33" t="s">
        <v>45</v>
      </c>
      <c r="D37" s="35">
        <v>5036.4300000000449</v>
      </c>
      <c r="E37" s="34"/>
      <c r="F37" s="34">
        <v>129.69</v>
      </c>
      <c r="G37" s="28"/>
      <c r="H37" s="28">
        <f>+D37+E37-F37</f>
        <v>4906.7400000000453</v>
      </c>
      <c r="I37" s="31"/>
    </row>
    <row r="38" spans="3:11" ht="12.75" hidden="1" customHeight="1" thickBot="1" x14ac:dyDescent="0.25">
      <c r="C38" s="26" t="s">
        <v>44</v>
      </c>
      <c r="D38" s="32">
        <v>0</v>
      </c>
      <c r="E38" s="34"/>
      <c r="F38" s="34"/>
      <c r="G38" s="28"/>
      <c r="H38" s="28">
        <f>+D38+E38-F38</f>
        <v>0</v>
      </c>
      <c r="I38" s="31" t="s">
        <v>43</v>
      </c>
    </row>
    <row r="39" spans="3:11" ht="28.5" customHeight="1" thickBot="1" x14ac:dyDescent="0.25">
      <c r="C39" s="26" t="s">
        <v>42</v>
      </c>
      <c r="D39" s="32">
        <v>50155.049999999988</v>
      </c>
      <c r="E39" s="34">
        <v>212221.07</v>
      </c>
      <c r="F39" s="34">
        <v>209170.6</v>
      </c>
      <c r="G39" s="28">
        <v>248165.5</v>
      </c>
      <c r="H39" s="28">
        <f>+D39+E39-F39</f>
        <v>53205.51999999999</v>
      </c>
      <c r="I39" s="27" t="s">
        <v>41</v>
      </c>
      <c r="J39" s="8">
        <f>24370.25-214.58+14240.58</f>
        <v>38396.25</v>
      </c>
      <c r="K39" s="8">
        <f>26233.86+14040.57+9880.62</f>
        <v>50155.05</v>
      </c>
    </row>
    <row r="40" spans="3:11" ht="24" customHeight="1" thickBot="1" x14ac:dyDescent="0.25">
      <c r="C40" s="26" t="s">
        <v>40</v>
      </c>
      <c r="D40" s="32">
        <v>8532.2099999999919</v>
      </c>
      <c r="E40" s="29">
        <v>35997.21</v>
      </c>
      <c r="F40" s="29">
        <v>36628.129999999997</v>
      </c>
      <c r="G40" s="28">
        <f>+E40</f>
        <v>35997.21</v>
      </c>
      <c r="H40" s="28">
        <f>+D40+E40-F40</f>
        <v>7901.2899999999936</v>
      </c>
      <c r="I40" s="27" t="s">
        <v>39</v>
      </c>
    </row>
    <row r="41" spans="3:11" ht="13.5" customHeight="1" thickBot="1" x14ac:dyDescent="0.25">
      <c r="C41" s="33" t="s">
        <v>38</v>
      </c>
      <c r="D41" s="32">
        <v>42209.01999999999</v>
      </c>
      <c r="E41" s="29">
        <v>147729.51999999999</v>
      </c>
      <c r="F41" s="29">
        <v>144211.59</v>
      </c>
      <c r="G41" s="28">
        <f>+E41</f>
        <v>147729.51999999999</v>
      </c>
      <c r="H41" s="28">
        <f>+D41+E41-F41</f>
        <v>45726.949999999983</v>
      </c>
      <c r="I41" s="31"/>
    </row>
    <row r="42" spans="3:11" ht="13.5" customHeight="1" thickBot="1" x14ac:dyDescent="0.25">
      <c r="C42" s="33" t="s">
        <v>37</v>
      </c>
      <c r="D42" s="32">
        <v>53394.460000000021</v>
      </c>
      <c r="E42" s="29">
        <v>131892.97</v>
      </c>
      <c r="F42" s="29">
        <v>152223.88</v>
      </c>
      <c r="G42" s="28">
        <f>+E42</f>
        <v>131892.97</v>
      </c>
      <c r="H42" s="28">
        <f>+D42+E42-F42</f>
        <v>33063.550000000017</v>
      </c>
      <c r="I42" s="31"/>
      <c r="J42" s="8">
        <f>4694-475.67+2936.97-235.55</f>
        <v>6919.7499999999991</v>
      </c>
      <c r="K42" s="8">
        <f>20466.16+32933.61-5.31</f>
        <v>53394.460000000006</v>
      </c>
    </row>
    <row r="43" spans="3:11" ht="13.5" customHeight="1" thickBot="1" x14ac:dyDescent="0.25">
      <c r="C43" s="33" t="s">
        <v>36</v>
      </c>
      <c r="D43" s="32">
        <v>1111.08</v>
      </c>
      <c r="E43" s="29">
        <v>10331.66</v>
      </c>
      <c r="F43" s="29">
        <v>10609.37</v>
      </c>
      <c r="G43" s="28">
        <f>+E43</f>
        <v>10331.66</v>
      </c>
      <c r="H43" s="28">
        <f>+D43+E43-F43</f>
        <v>833.36999999999898</v>
      </c>
      <c r="I43" s="31"/>
    </row>
    <row r="44" spans="3:11" ht="13.5" customHeight="1" thickBot="1" x14ac:dyDescent="0.25">
      <c r="C44" s="26" t="s">
        <v>35</v>
      </c>
      <c r="D44" s="30">
        <v>9111.8799999999974</v>
      </c>
      <c r="E44" s="29">
        <v>38682.69</v>
      </c>
      <c r="F44" s="29">
        <v>39330.79</v>
      </c>
      <c r="G44" s="28">
        <f>+E44</f>
        <v>38682.69</v>
      </c>
      <c r="H44" s="28">
        <f>+D44+E44-F44</f>
        <v>8463.7799999999988</v>
      </c>
      <c r="I44" s="27" t="s">
        <v>34</v>
      </c>
    </row>
    <row r="45" spans="3:11" s="23" customFormat="1" ht="13.5" customHeight="1" thickBot="1" x14ac:dyDescent="0.25">
      <c r="C45" s="26" t="s">
        <v>33</v>
      </c>
      <c r="D45" s="25">
        <f>SUM(D35:D44)</f>
        <v>435850.22000000009</v>
      </c>
      <c r="E45" s="25">
        <f>SUM(E35:E44)</f>
        <v>1693823.66</v>
      </c>
      <c r="F45" s="25">
        <f>SUM(F35:F44)</f>
        <v>1689865.3800000004</v>
      </c>
      <c r="G45" s="25">
        <f>SUM(G35:G44)</f>
        <v>1781823.4499999997</v>
      </c>
      <c r="H45" s="25">
        <f>SUM(H35:H44)</f>
        <v>439808.5</v>
      </c>
      <c r="I45" s="24"/>
    </row>
    <row r="46" spans="3:11" ht="13.5" customHeight="1" thickBot="1" x14ac:dyDescent="0.25">
      <c r="C46" s="22" t="s">
        <v>32</v>
      </c>
      <c r="D46" s="22"/>
      <c r="E46" s="22"/>
      <c r="F46" s="22"/>
      <c r="G46" s="22"/>
      <c r="H46" s="22"/>
      <c r="I46" s="22"/>
    </row>
    <row r="47" spans="3:11" ht="33" customHeight="1" thickBot="1" x14ac:dyDescent="0.25">
      <c r="C47" s="21" t="s">
        <v>31</v>
      </c>
      <c r="D47" s="20" t="s">
        <v>30</v>
      </c>
      <c r="E47" s="19"/>
      <c r="F47" s="19"/>
      <c r="G47" s="19"/>
      <c r="H47" s="18"/>
      <c r="I47" s="17" t="s">
        <v>29</v>
      </c>
    </row>
    <row r="48" spans="3:11" ht="22.5" customHeight="1" x14ac:dyDescent="0.3">
      <c r="C48" s="16" t="s">
        <v>28</v>
      </c>
      <c r="D48" s="16"/>
      <c r="E48" s="16"/>
      <c r="F48" s="16"/>
      <c r="G48" s="16"/>
      <c r="H48" s="15">
        <f>+H32+H45</f>
        <v>1497974.9299999997</v>
      </c>
    </row>
    <row r="49" spans="3:8" ht="12" hidden="1" customHeight="1" x14ac:dyDescent="0.25">
      <c r="C49" s="12" t="s">
        <v>27</v>
      </c>
      <c r="D49" s="12"/>
      <c r="F49" s="14"/>
      <c r="G49" s="14"/>
      <c r="H49" s="14"/>
    </row>
    <row r="50" spans="3:8" ht="12.75" customHeight="1" x14ac:dyDescent="0.2">
      <c r="C50" s="13" t="s">
        <v>26</v>
      </c>
    </row>
    <row r="51" spans="3:8" x14ac:dyDescent="0.2">
      <c r="C51" s="8"/>
      <c r="D51" s="8"/>
      <c r="E51" s="8"/>
      <c r="F51" s="8"/>
      <c r="G51" s="8"/>
      <c r="H51" s="8"/>
    </row>
    <row r="52" spans="3:8" ht="15" customHeight="1" x14ac:dyDescent="0.25">
      <c r="C52" s="12"/>
      <c r="D52" s="11"/>
      <c r="E52" s="11"/>
      <c r="F52" s="11"/>
      <c r="G52" s="11"/>
      <c r="H52" s="11"/>
    </row>
    <row r="53" spans="3:8" x14ac:dyDescent="0.2">
      <c r="D53" s="10"/>
    </row>
    <row r="54" spans="3:8" x14ac:dyDescent="0.2">
      <c r="H54" s="10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2" zoomScaleNormal="100" zoomScaleSheetLayoutView="120" workbookViewId="0">
      <selection activeCell="H17" sqref="H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7" t="s">
        <v>25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24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23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5" t="s">
        <v>22</v>
      </c>
      <c r="B16" s="5" t="s">
        <v>21</v>
      </c>
      <c r="C16" s="5" t="s">
        <v>20</v>
      </c>
      <c r="D16" s="5" t="s">
        <v>19</v>
      </c>
      <c r="E16" s="5" t="s">
        <v>18</v>
      </c>
      <c r="F16" s="6" t="s">
        <v>17</v>
      </c>
      <c r="G16" s="6" t="s">
        <v>16</v>
      </c>
      <c r="H16" s="5" t="s">
        <v>15</v>
      </c>
      <c r="I16" s="5" t="s">
        <v>14</v>
      </c>
    </row>
    <row r="17" spans="1:9" x14ac:dyDescent="0.25">
      <c r="A17" s="4" t="s">
        <v>13</v>
      </c>
      <c r="B17" s="3">
        <v>247.80473999999998</v>
      </c>
      <c r="C17" s="3"/>
      <c r="D17" s="3">
        <v>195.02725000000001</v>
      </c>
      <c r="E17" s="3">
        <v>192.33056999999999</v>
      </c>
      <c r="F17" s="3">
        <v>5.8650000000000002</v>
      </c>
      <c r="G17" s="3">
        <v>247.08260999999999</v>
      </c>
      <c r="H17" s="3">
        <v>48.543849999999999</v>
      </c>
      <c r="I17" s="3">
        <f>B17+D17+F17-G17</f>
        <v>201.61438000000004</v>
      </c>
    </row>
    <row r="18" spans="1:9" x14ac:dyDescent="0.25">
      <c r="B18" s="2"/>
      <c r="C18" s="2"/>
      <c r="D18" s="2"/>
      <c r="E18" s="2"/>
      <c r="F18" s="2"/>
      <c r="G18" s="2"/>
    </row>
    <row r="19" spans="1:9" x14ac:dyDescent="0.25">
      <c r="A19" t="s">
        <v>12</v>
      </c>
    </row>
    <row r="20" spans="1:9" x14ac:dyDescent="0.25">
      <c r="A20" s="2" t="s">
        <v>11</v>
      </c>
    </row>
    <row r="21" spans="1:9" x14ac:dyDescent="0.25">
      <c r="A21" s="2" t="s">
        <v>10</v>
      </c>
    </row>
    <row r="22" spans="1:9" x14ac:dyDescent="0.25">
      <c r="A22" s="2" t="s">
        <v>9</v>
      </c>
    </row>
    <row r="23" spans="1:9" x14ac:dyDescent="0.25">
      <c r="A23" s="2" t="s">
        <v>8</v>
      </c>
    </row>
    <row r="24" spans="1:9" x14ac:dyDescent="0.25">
      <c r="A24" s="2" t="s">
        <v>7</v>
      </c>
    </row>
    <row r="25" spans="1:9" x14ac:dyDescent="0.25">
      <c r="A25" s="2" t="s">
        <v>6</v>
      </c>
    </row>
    <row r="26" spans="1:9" x14ac:dyDescent="0.25">
      <c r="A26" t="s">
        <v>5</v>
      </c>
      <c r="D26" s="1"/>
      <c r="E26" s="1"/>
      <c r="F26" s="1"/>
    </row>
    <row r="27" spans="1:9" x14ac:dyDescent="0.25">
      <c r="A27" t="s">
        <v>4</v>
      </c>
      <c r="D27" s="1"/>
      <c r="E27" s="1"/>
      <c r="F27" s="1"/>
    </row>
    <row r="28" spans="1:9" x14ac:dyDescent="0.25">
      <c r="A28" t="s">
        <v>3</v>
      </c>
    </row>
    <row r="29" spans="1:9" x14ac:dyDescent="0.25">
      <c r="A29" t="s">
        <v>2</v>
      </c>
    </row>
    <row r="30" spans="1:9" x14ac:dyDescent="0.25">
      <c r="A30" t="s">
        <v>1</v>
      </c>
    </row>
    <row r="31" spans="1:9" x14ac:dyDescent="0.25">
      <c r="A3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Парковая1</vt:lpstr>
      <vt:lpstr>Парковая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2018-04-02T10:38:47Z</dcterms:created>
  <dcterms:modified xsi:type="dcterms:W3CDTF">2018-04-02T10:39:15Z</dcterms:modified>
</cp:coreProperties>
</file>